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Finance\Budget\Budget 2023-24\"/>
    </mc:Choice>
  </mc:AlternateContent>
  <xr:revisionPtr revIDLastSave="0" documentId="13_ncr:1_{B2089680-6F7C-48C1-8598-9EA7D61F3B16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ADOPTED BUDGET" sheetId="1" r:id="rId1"/>
    <sheet name="199 Comparison" sheetId="3" r:id="rId2"/>
    <sheet name="240 Comparison" sheetId="4" r:id="rId3"/>
    <sheet name="599 Comparison" sheetId="5" r:id="rId4"/>
    <sheet name="worksheet" sheetId="6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4" l="1"/>
  <c r="G9" i="5"/>
  <c r="K50" i="5"/>
  <c r="F23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" i="6"/>
  <c r="O23" i="6"/>
  <c r="P23" i="6"/>
  <c r="K23" i="6"/>
  <c r="L23" i="6"/>
  <c r="M23" i="6"/>
  <c r="N23" i="6"/>
  <c r="J6" i="6"/>
  <c r="J2" i="6"/>
  <c r="H23" i="6"/>
  <c r="I23" i="6"/>
  <c r="J14" i="6"/>
  <c r="J13" i="6"/>
  <c r="J7" i="6"/>
  <c r="H19" i="6"/>
  <c r="J23" i="6" l="1"/>
  <c r="J25" i="6" s="1"/>
  <c r="G23" i="6" l="1"/>
  <c r="D4" i="6"/>
  <c r="D23" i="6" s="1"/>
  <c r="E9" i="3"/>
  <c r="E11" i="3"/>
  <c r="I9" i="3" l="1"/>
  <c r="E5" i="1"/>
  <c r="E10" i="1"/>
  <c r="E12" i="1"/>
  <c r="I5" i="1" l="1"/>
  <c r="A2" i="5" l="1"/>
  <c r="A2" i="4" l="1"/>
  <c r="I51" i="1" l="1"/>
  <c r="G56" i="5" l="1"/>
  <c r="E13" i="1" l="1"/>
  <c r="I56" i="5" l="1"/>
  <c r="I27" i="5"/>
  <c r="I21" i="5"/>
  <c r="I14" i="5"/>
  <c r="I54" i="4"/>
  <c r="I25" i="4"/>
  <c r="I19" i="4"/>
  <c r="I13" i="4"/>
  <c r="I31" i="5" l="1"/>
  <c r="I58" i="5" s="1"/>
  <c r="I29" i="4"/>
  <c r="I56" i="4" s="1"/>
  <c r="I56" i="3"/>
  <c r="I27" i="3"/>
  <c r="I21" i="3"/>
  <c r="I14" i="3"/>
  <c r="I31" i="3" l="1"/>
  <c r="M4" i="3"/>
  <c r="K4" i="3"/>
  <c r="K4" i="5" l="1"/>
  <c r="M54" i="3"/>
  <c r="M53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I12" i="1" l="1"/>
  <c r="K11" i="5"/>
  <c r="I3" i="5"/>
  <c r="G3" i="5"/>
  <c r="E3" i="5"/>
  <c r="I3" i="4"/>
  <c r="G3" i="4"/>
  <c r="E3" i="4"/>
  <c r="E25" i="4" l="1"/>
  <c r="B55" i="5" l="1"/>
  <c r="B53" i="4"/>
  <c r="E56" i="3"/>
  <c r="M19" i="3"/>
  <c r="E54" i="1"/>
  <c r="K54" i="1" s="1"/>
  <c r="L54" i="1" s="1"/>
  <c r="E30" i="1"/>
  <c r="B56" i="1"/>
  <c r="E56" i="1"/>
  <c r="K56" i="1" s="1"/>
  <c r="L56" i="1" s="1"/>
  <c r="B55" i="3"/>
  <c r="G56" i="3"/>
  <c r="K53" i="3"/>
  <c r="M35" i="3"/>
  <c r="M22" i="4"/>
  <c r="M25" i="3"/>
  <c r="M24" i="3"/>
  <c r="M17" i="3"/>
  <c r="M12" i="3"/>
  <c r="M11" i="3"/>
  <c r="M10" i="3"/>
  <c r="M10" i="4"/>
  <c r="M41" i="4"/>
  <c r="M11" i="4"/>
  <c r="M9" i="3"/>
  <c r="M17" i="4"/>
  <c r="M50" i="5"/>
  <c r="M9" i="5"/>
  <c r="M18" i="5"/>
  <c r="M27" i="5"/>
  <c r="I19" i="1"/>
  <c r="E55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26" i="1"/>
  <c r="E25" i="1"/>
  <c r="E20" i="1"/>
  <c r="E19" i="1"/>
  <c r="E18" i="1"/>
  <c r="E11" i="1"/>
  <c r="G44" i="1"/>
  <c r="G25" i="1"/>
  <c r="G19" i="1"/>
  <c r="G13" i="1"/>
  <c r="G12" i="1"/>
  <c r="E57" i="1" l="1"/>
  <c r="K11" i="4"/>
  <c r="K29" i="5"/>
  <c r="M29" i="5" s="1"/>
  <c r="K27" i="5"/>
  <c r="K18" i="5"/>
  <c r="K41" i="4"/>
  <c r="K22" i="4"/>
  <c r="K25" i="4" s="1"/>
  <c r="K17" i="4"/>
  <c r="K10" i="4"/>
  <c r="M25" i="4"/>
  <c r="G25" i="4"/>
  <c r="G19" i="4"/>
  <c r="G13" i="4"/>
  <c r="K54" i="4" l="1"/>
  <c r="K19" i="4"/>
  <c r="K13" i="4"/>
  <c r="G29" i="4"/>
  <c r="K21" i="5"/>
  <c r="K56" i="5"/>
  <c r="K29" i="4" l="1"/>
  <c r="K56" i="4" s="1"/>
  <c r="K29" i="3"/>
  <c r="K25" i="3"/>
  <c r="K24" i="3"/>
  <c r="K19" i="3"/>
  <c r="K18" i="3"/>
  <c r="K17" i="3"/>
  <c r="K12" i="3"/>
  <c r="K11" i="3"/>
  <c r="K10" i="3"/>
  <c r="K9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4" i="3"/>
  <c r="K35" i="3"/>
  <c r="G27" i="5"/>
  <c r="E27" i="5"/>
  <c r="G21" i="5"/>
  <c r="E21" i="5"/>
  <c r="G14" i="5"/>
  <c r="G54" i="4"/>
  <c r="G56" i="4" s="1"/>
  <c r="E19" i="4"/>
  <c r="E13" i="4"/>
  <c r="M13" i="4" s="1"/>
  <c r="G27" i="3"/>
  <c r="E27" i="3"/>
  <c r="M27" i="3" s="1"/>
  <c r="G21" i="3"/>
  <c r="E21" i="3"/>
  <c r="M21" i="3" s="1"/>
  <c r="E14" i="3"/>
  <c r="G14" i="3"/>
  <c r="K26" i="1"/>
  <c r="L26" i="1" s="1"/>
  <c r="K25" i="1"/>
  <c r="L25" i="1" s="1"/>
  <c r="K20" i="1"/>
  <c r="L20" i="1" s="1"/>
  <c r="K19" i="1"/>
  <c r="L19" i="1" s="1"/>
  <c r="K18" i="1"/>
  <c r="L18" i="1" s="1"/>
  <c r="K13" i="1"/>
  <c r="L13" i="1" s="1"/>
  <c r="K12" i="1"/>
  <c r="L12" i="1" s="1"/>
  <c r="K11" i="1"/>
  <c r="L11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K52" i="1"/>
  <c r="L52" i="1" s="1"/>
  <c r="K53" i="1"/>
  <c r="L53" i="1" s="1"/>
  <c r="K55" i="1"/>
  <c r="L55" i="1" s="1"/>
  <c r="K36" i="1"/>
  <c r="L36" i="1" s="1"/>
  <c r="K30" i="1"/>
  <c r="L30" i="1" s="1"/>
  <c r="I57" i="1"/>
  <c r="G57" i="1"/>
  <c r="I28" i="1"/>
  <c r="G28" i="1"/>
  <c r="E28" i="1"/>
  <c r="I22" i="1"/>
  <c r="E22" i="1"/>
  <c r="G15" i="1"/>
  <c r="K5" i="1"/>
  <c r="K27" i="3" l="1"/>
  <c r="L51" i="1"/>
  <c r="K57" i="1"/>
  <c r="L57" i="1" s="1"/>
  <c r="G31" i="3"/>
  <c r="M21" i="5"/>
  <c r="K56" i="3"/>
  <c r="M56" i="3"/>
  <c r="M14" i="3"/>
  <c r="E15" i="1"/>
  <c r="E32" i="1" s="1"/>
  <c r="G22" i="1"/>
  <c r="G32" i="1" s="1"/>
  <c r="G59" i="1" s="1"/>
  <c r="M19" i="4"/>
  <c r="G31" i="5"/>
  <c r="G58" i="5" s="1"/>
  <c r="E29" i="4"/>
  <c r="M29" i="4" s="1"/>
  <c r="E31" i="3"/>
  <c r="I58" i="3"/>
  <c r="K21" i="3"/>
  <c r="E56" i="5"/>
  <c r="M56" i="5" s="1"/>
  <c r="E54" i="4"/>
  <c r="M54" i="4" s="1"/>
  <c r="K14" i="3"/>
  <c r="K22" i="1"/>
  <c r="L22" i="1" s="1"/>
  <c r="K28" i="1"/>
  <c r="L28" i="1" s="1"/>
  <c r="E58" i="3" l="1"/>
  <c r="M31" i="3"/>
  <c r="E56" i="4"/>
  <c r="G58" i="3"/>
  <c r="K31" i="3"/>
  <c r="E59" i="1"/>
  <c r="E14" i="5"/>
  <c r="M14" i="5" s="1"/>
  <c r="K9" i="5"/>
  <c r="I10" i="1"/>
  <c r="I15" i="1" s="1"/>
  <c r="I32" i="1" s="1"/>
  <c r="I59" i="1" s="1"/>
  <c r="E31" i="5" l="1"/>
  <c r="E58" i="5" s="1"/>
  <c r="K58" i="3"/>
  <c r="K14" i="5"/>
  <c r="K31" i="5" s="1"/>
  <c r="K10" i="1"/>
  <c r="K15" i="1" l="1"/>
  <c r="L10" i="1"/>
  <c r="M31" i="5"/>
  <c r="K58" i="5"/>
  <c r="K32" i="1" l="1"/>
  <c r="L15" i="1"/>
  <c r="K59" i="1" l="1"/>
  <c r="L32" i="1"/>
</calcChain>
</file>

<file path=xl/sharedStrings.xml><?xml version="1.0" encoding="utf-8"?>
<sst xmlns="http://schemas.openxmlformats.org/spreadsheetml/2006/main" count="330" uniqueCount="79">
  <si>
    <t>REVENUES</t>
  </si>
  <si>
    <t>Local and Intermediate</t>
  </si>
  <si>
    <t>5800 State Program Revenues</t>
  </si>
  <si>
    <t>5900 Federal Program Revenues</t>
  </si>
  <si>
    <t>Total Revenues</t>
  </si>
  <si>
    <t>Appropriations by Function</t>
  </si>
  <si>
    <t>Total Appropriations</t>
  </si>
  <si>
    <t>Instructional</t>
  </si>
  <si>
    <t>Instructional and Media Resources</t>
  </si>
  <si>
    <t>Instructional Administration</t>
  </si>
  <si>
    <t>School Administration</t>
  </si>
  <si>
    <t>Counseling</t>
  </si>
  <si>
    <t>Health Services</t>
  </si>
  <si>
    <t>Transportation</t>
  </si>
  <si>
    <t>Food Service</t>
  </si>
  <si>
    <t>Co-Curricular Activities</t>
  </si>
  <si>
    <t>General Administration</t>
  </si>
  <si>
    <t>Plant Services</t>
  </si>
  <si>
    <t>Data Processing</t>
  </si>
  <si>
    <t>Community Services</t>
  </si>
  <si>
    <t>Security</t>
  </si>
  <si>
    <t>Debt Services</t>
  </si>
  <si>
    <t>Capital Improvements</t>
  </si>
  <si>
    <t>Chapter 41 Robin Hood Recapture</t>
  </si>
  <si>
    <t>Other</t>
  </si>
  <si>
    <t>Tax Rate</t>
  </si>
  <si>
    <t>General Fund</t>
  </si>
  <si>
    <t>Total</t>
  </si>
  <si>
    <t>$</t>
  </si>
  <si>
    <t>Surplus/Deficit</t>
  </si>
  <si>
    <t>Other Resources</t>
  </si>
  <si>
    <t>Local Real and Personal Property Taxes</t>
  </si>
  <si>
    <t>Tuition and Fees</t>
  </si>
  <si>
    <t>Revenues from Local Sources</t>
  </si>
  <si>
    <t>Co-curricular and Food Service</t>
  </si>
  <si>
    <t>State Program Revenues</t>
  </si>
  <si>
    <t>Per Capita and Foundation School</t>
  </si>
  <si>
    <t>TRS On-Behalf</t>
  </si>
  <si>
    <t>Federal Program Revenues</t>
  </si>
  <si>
    <t>Federal Revenue by TEA</t>
  </si>
  <si>
    <t>Federal Revenue by Other Gov't Agency</t>
  </si>
  <si>
    <t>Other Resources/Non-Operating Revenue</t>
  </si>
  <si>
    <t>Staff Development</t>
  </si>
  <si>
    <t>5700 Local and Intermediate Revenues</t>
  </si>
  <si>
    <t>General Fund Comparison</t>
  </si>
  <si>
    <t xml:space="preserve">Increase (Decrease) </t>
  </si>
  <si>
    <t>Child Nutrition Fund</t>
  </si>
  <si>
    <t>Debt Service Fund</t>
  </si>
  <si>
    <t xml:space="preserve">Percentage Increase (Decrease) </t>
  </si>
  <si>
    <t>Shared Service Arrangements</t>
  </si>
  <si>
    <t>Transfer Out</t>
  </si>
  <si>
    <t>Transfers Out</t>
  </si>
  <si>
    <t>Shared Services Arrangement</t>
  </si>
  <si>
    <t>Per Student</t>
  </si>
  <si>
    <t>Shared Services Arrangements</t>
  </si>
  <si>
    <t>Senate Bill 622 Requirement</t>
  </si>
  <si>
    <t>Projected</t>
  </si>
  <si>
    <t>House Bill 1495 Requirement - Directly or indirectly influencing or attempting to</t>
  </si>
  <si>
    <t>Object code 6491 - Statutorily Required Public Notice</t>
  </si>
  <si>
    <t>influence the outcome of legislation or administrative action</t>
  </si>
  <si>
    <t>2023 - 2024</t>
  </si>
  <si>
    <t>Final Amended 2022-2023</t>
  </si>
  <si>
    <t>Budget 2023-2024</t>
  </si>
  <si>
    <t>Actual 2022-2023</t>
  </si>
  <si>
    <t>00</t>
  </si>
  <si>
    <t>non-recurring</t>
  </si>
  <si>
    <t>Recapture</t>
  </si>
  <si>
    <t>Esser positions</t>
  </si>
  <si>
    <t>18 FTEs</t>
  </si>
  <si>
    <t>raise</t>
  </si>
  <si>
    <t>math screener</t>
  </si>
  <si>
    <t>Phonics</t>
  </si>
  <si>
    <t>appraisal district</t>
  </si>
  <si>
    <t>non payroll campus</t>
  </si>
  <si>
    <t>fine arts class fess</t>
  </si>
  <si>
    <t>Adopted Budget 2022-2023</t>
  </si>
  <si>
    <t>Adopted  Budget                  2023-2024</t>
  </si>
  <si>
    <t xml:space="preserve">ADOPTED BUDGET </t>
  </si>
  <si>
    <t>Adopted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</si>
</sst>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0.0000_);[Red]\(0.0000\)"/>
    <numFmt numFmtId="166" formatCode="&quot;$&quot;#,##0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CAE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38" fontId="0" fillId="0" borderId="0" xfId="0" applyNumberFormat="1"/>
    <xf numFmtId="38" fontId="0" fillId="0" borderId="3" xfId="0" applyNumberFormat="1" applyBorder="1"/>
    <xf numFmtId="38" fontId="0" fillId="0" borderId="1" xfId="0" applyNumberFormat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38" fontId="2" fillId="0" borderId="0" xfId="0" applyNumberFormat="1" applyFont="1"/>
    <xf numFmtId="10" fontId="0" fillId="0" borderId="0" xfId="2" applyNumberFormat="1" applyFont="1"/>
    <xf numFmtId="10" fontId="0" fillId="0" borderId="1" xfId="2" applyNumberFormat="1" applyFont="1" applyBorder="1"/>
    <xf numFmtId="43" fontId="2" fillId="0" borderId="0" xfId="1" applyFont="1"/>
    <xf numFmtId="43" fontId="0" fillId="0" borderId="0" xfId="0" applyNumberFormat="1"/>
    <xf numFmtId="10" fontId="4" fillId="0" borderId="1" xfId="2" applyNumberFormat="1" applyFont="1" applyBorder="1"/>
    <xf numFmtId="9" fontId="0" fillId="0" borderId="0" xfId="2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5" fillId="0" borderId="0" xfId="2" applyNumberFormat="1" applyFont="1"/>
    <xf numFmtId="10" fontId="5" fillId="0" borderId="1" xfId="2" applyNumberFormat="1" applyFont="1" applyBorder="1"/>
    <xf numFmtId="0" fontId="0" fillId="0" borderId="0" xfId="0" applyAlignment="1">
      <alignment horizontal="center" vertical="center" wrapText="1"/>
    </xf>
    <xf numFmtId="166" fontId="0" fillId="0" borderId="0" xfId="0" applyNumberFormat="1"/>
    <xf numFmtId="166" fontId="0" fillId="0" borderId="1" xfId="0" applyNumberFormat="1" applyBorder="1"/>
    <xf numFmtId="10" fontId="4" fillId="0" borderId="0" xfId="2" applyNumberFormat="1" applyFont="1"/>
    <xf numFmtId="0" fontId="0" fillId="0" borderId="5" xfId="0" applyBorder="1" applyAlignment="1">
      <alignment horizontal="left"/>
    </xf>
    <xf numFmtId="0" fontId="0" fillId="0" borderId="3" xfId="0" applyBorder="1"/>
    <xf numFmtId="2" fontId="0" fillId="0" borderId="3" xfId="0" applyNumberFormat="1" applyBorder="1"/>
    <xf numFmtId="38" fontId="0" fillId="0" borderId="3" xfId="0" applyNumberFormat="1" applyBorder="1" applyAlignment="1">
      <alignment horizontal="center"/>
    </xf>
    <xf numFmtId="38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38" fontId="0" fillId="0" borderId="8" xfId="0" applyNumberFormat="1" applyBorder="1" applyAlignment="1">
      <alignment horizontal="center"/>
    </xf>
    <xf numFmtId="38" fontId="0" fillId="0" borderId="8" xfId="0" applyNumberFormat="1" applyBorder="1"/>
    <xf numFmtId="0" fontId="0" fillId="0" borderId="9" xfId="0" applyBorder="1" applyAlignment="1">
      <alignment horizontal="left"/>
    </xf>
    <xf numFmtId="0" fontId="0" fillId="0" borderId="1" xfId="0" applyBorder="1"/>
    <xf numFmtId="167" fontId="0" fillId="0" borderId="0" xfId="1" applyNumberFormat="1" applyFont="1" applyFill="1" applyBorder="1"/>
    <xf numFmtId="43" fontId="0" fillId="0" borderId="0" xfId="1" applyFont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38" fontId="0" fillId="2" borderId="2" xfId="0" applyNumberFormat="1" applyFill="1" applyBorder="1"/>
    <xf numFmtId="166" fontId="0" fillId="2" borderId="4" xfId="0" applyNumberFormat="1" applyFill="1" applyBorder="1"/>
    <xf numFmtId="38" fontId="0" fillId="2" borderId="0" xfId="0" applyNumberFormat="1" applyFill="1"/>
    <xf numFmtId="38" fontId="0" fillId="2" borderId="4" xfId="0" applyNumberFormat="1" applyFill="1" applyBorder="1"/>
    <xf numFmtId="0" fontId="0" fillId="2" borderId="2" xfId="0" applyFill="1" applyBorder="1"/>
    <xf numFmtId="165" fontId="0" fillId="2" borderId="2" xfId="0" applyNumberForma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38" fontId="2" fillId="2" borderId="2" xfId="0" applyNumberFormat="1" applyFont="1" applyFill="1" applyBorder="1"/>
    <xf numFmtId="10" fontId="6" fillId="2" borderId="2" xfId="2" applyNumberFormat="1" applyFont="1" applyFill="1" applyBorder="1"/>
    <xf numFmtId="38" fontId="2" fillId="2" borderId="0" xfId="0" applyNumberFormat="1" applyFont="1" applyFill="1"/>
    <xf numFmtId="10" fontId="7" fillId="2" borderId="2" xfId="2" applyNumberFormat="1" applyFont="1" applyFill="1" applyBorder="1"/>
    <xf numFmtId="10" fontId="2" fillId="2" borderId="2" xfId="2" applyNumberFormat="1" applyFont="1" applyFill="1" applyBorder="1"/>
    <xf numFmtId="38" fontId="0" fillId="0" borderId="0" xfId="0" applyNumberFormat="1" applyAlignment="1">
      <alignment horizontal="center"/>
    </xf>
    <xf numFmtId="167" fontId="0" fillId="0" borderId="8" xfId="1" applyNumberFormat="1" applyFont="1" applyFill="1" applyBorder="1"/>
    <xf numFmtId="38" fontId="0" fillId="0" borderId="10" xfId="0" applyNumberFormat="1" applyBorder="1"/>
    <xf numFmtId="0" fontId="4" fillId="2" borderId="2" xfId="0" applyFont="1" applyFill="1" applyBorder="1"/>
    <xf numFmtId="10" fontId="5" fillId="2" borderId="2" xfId="2" applyNumberFormat="1" applyFont="1" applyFill="1" applyBorder="1"/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8CAE8"/>
      <color rgb="FFAA8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990600</xdr:colOff>
      <xdr:row>3</xdr:row>
      <xdr:rowOff>28767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19050"/>
          <a:ext cx="1562100" cy="866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1019175</xdr:colOff>
      <xdr:row>2</xdr:row>
      <xdr:rowOff>409767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71DB43-C8F9-40E7-877F-8DFF1AC98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19050"/>
          <a:ext cx="1628775" cy="8669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914400</xdr:colOff>
      <xdr:row>2</xdr:row>
      <xdr:rowOff>409767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5D92EE-A2D6-4077-8F35-12804B451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19050"/>
          <a:ext cx="1562100" cy="8669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981075</xdr:colOff>
      <xdr:row>2</xdr:row>
      <xdr:rowOff>409767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DE57AB-7813-4C7C-ABFF-D57C88ACC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19050"/>
          <a:ext cx="1628775" cy="8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4"/>
  <sheetViews>
    <sheetView view="pageLayout" zoomScaleNormal="110" workbookViewId="0">
      <selection activeCell="K9" sqref="K9"/>
    </sheetView>
  </sheetViews>
  <sheetFormatPr defaultRowHeight="15" x14ac:dyDescent="0.25"/>
  <cols>
    <col min="1" max="1" width="2.28515625" customWidth="1"/>
    <col min="2" max="2" width="6" style="2" customWidth="1"/>
    <col min="3" max="3" width="35.140625" customWidth="1"/>
    <col min="4" max="4" width="1.7109375" customWidth="1"/>
    <col min="5" max="5" width="15.7109375" style="1" customWidth="1"/>
    <col min="6" max="6" width="1.7109375" customWidth="1"/>
    <col min="7" max="7" width="15.7109375" style="1" customWidth="1"/>
    <col min="8" max="8" width="1.7109375" customWidth="1"/>
    <col min="9" max="9" width="15.7109375" style="1" customWidth="1"/>
    <col min="10" max="10" width="1.7109375" customWidth="1"/>
    <col min="11" max="11" width="15.7109375" style="1" customWidth="1"/>
  </cols>
  <sheetData>
    <row r="1" spans="1:12" ht="18.75" x14ac:dyDescent="0.3">
      <c r="A1" s="60" t="s">
        <v>77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18.75" x14ac:dyDescent="0.3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s="6" customFormat="1" ht="30" x14ac:dyDescent="0.25">
      <c r="B3" s="7"/>
      <c r="E3" s="8" t="s">
        <v>26</v>
      </c>
      <c r="G3" s="8" t="s">
        <v>46</v>
      </c>
      <c r="I3" s="8" t="s">
        <v>47</v>
      </c>
      <c r="K3" s="8" t="s">
        <v>27</v>
      </c>
      <c r="L3" s="22" t="s">
        <v>53</v>
      </c>
    </row>
    <row r="4" spans="1:12" ht="9" customHeight="1" x14ac:dyDescent="0.25"/>
    <row r="5" spans="1:12" ht="15.75" thickBot="1" x14ac:dyDescent="0.3">
      <c r="A5" s="38" t="s">
        <v>25</v>
      </c>
      <c r="B5" s="39"/>
      <c r="C5" s="38"/>
      <c r="D5" s="38" t="s">
        <v>28</v>
      </c>
      <c r="E5" s="40">
        <f>'199 Comparison'!E4</f>
        <v>0.77459999999999996</v>
      </c>
      <c r="F5" s="41" t="s">
        <v>28</v>
      </c>
      <c r="G5" s="40"/>
      <c r="H5" s="41" t="s">
        <v>28</v>
      </c>
      <c r="I5" s="40">
        <f>'599 Comparison'!E4</f>
        <v>0.32400000000000001</v>
      </c>
      <c r="J5" s="41" t="s">
        <v>28</v>
      </c>
      <c r="K5" s="40">
        <f>SUM(E5:I5)</f>
        <v>1.0986</v>
      </c>
      <c r="L5" s="58">
        <v>10408</v>
      </c>
    </row>
    <row r="6" spans="1:12" ht="9" customHeight="1" thickTop="1" x14ac:dyDescent="0.25">
      <c r="E6" s="18"/>
      <c r="F6" s="19"/>
      <c r="G6" s="18"/>
      <c r="H6" s="19"/>
      <c r="I6" s="18"/>
      <c r="J6" s="19"/>
      <c r="K6" s="18"/>
    </row>
    <row r="7" spans="1:12" x14ac:dyDescent="0.25">
      <c r="A7" t="s">
        <v>0</v>
      </c>
    </row>
    <row r="8" spans="1:12" ht="9" customHeight="1" x14ac:dyDescent="0.25"/>
    <row r="9" spans="1:12" x14ac:dyDescent="0.25">
      <c r="A9" t="s">
        <v>1</v>
      </c>
    </row>
    <row r="10" spans="1:12" x14ac:dyDescent="0.25">
      <c r="B10" s="2">
        <v>5710</v>
      </c>
      <c r="C10" t="s">
        <v>31</v>
      </c>
      <c r="D10" t="s">
        <v>28</v>
      </c>
      <c r="E10" s="3">
        <f>'199 Comparison'!E9</f>
        <v>95605111</v>
      </c>
      <c r="F10" s="3" t="s">
        <v>28</v>
      </c>
      <c r="G10" s="3"/>
      <c r="H10" s="3" t="s">
        <v>28</v>
      </c>
      <c r="I10" s="3">
        <f>'599 Comparison'!E9</f>
        <v>38632846</v>
      </c>
      <c r="J10" s="3" t="s">
        <v>28</v>
      </c>
      <c r="K10" s="3">
        <f>SUM(E10:I10)</f>
        <v>134237957</v>
      </c>
      <c r="L10" s="23">
        <f>K10/$L$5</f>
        <v>12897.574654112221</v>
      </c>
    </row>
    <row r="11" spans="1:12" x14ac:dyDescent="0.25">
      <c r="B11" s="2">
        <v>5730</v>
      </c>
      <c r="C11" t="s">
        <v>32</v>
      </c>
      <c r="E11" s="3">
        <f>'199 Comparison'!E10</f>
        <v>260000</v>
      </c>
      <c r="F11" s="3"/>
      <c r="G11" s="3"/>
      <c r="H11" s="3"/>
      <c r="I11" s="3"/>
      <c r="J11" s="3"/>
      <c r="K11" s="3">
        <f t="shared" ref="K11:K13" si="0">SUM(E11:I11)</f>
        <v>260000</v>
      </c>
      <c r="L11" s="23">
        <f t="shared" ref="L11:L13" si="1">K11/$L$5</f>
        <v>24.980784012298233</v>
      </c>
    </row>
    <row r="12" spans="1:12" x14ac:dyDescent="0.25">
      <c r="B12" s="2">
        <v>5740</v>
      </c>
      <c r="C12" t="s">
        <v>33</v>
      </c>
      <c r="E12" s="3">
        <f>'199 Comparison'!E11</f>
        <v>961000</v>
      </c>
      <c r="F12" s="3"/>
      <c r="G12" s="3">
        <f>'240 Comparison'!E10</f>
        <v>0</v>
      </c>
      <c r="H12" s="3"/>
      <c r="I12" s="3">
        <f>'599 Comparison'!E11</f>
        <v>45000</v>
      </c>
      <c r="J12" s="3"/>
      <c r="K12" s="3">
        <f t="shared" si="0"/>
        <v>1006000</v>
      </c>
      <c r="L12" s="23">
        <f t="shared" si="1"/>
        <v>96.656418139892395</v>
      </c>
    </row>
    <row r="13" spans="1:12" x14ac:dyDescent="0.25">
      <c r="B13" s="2">
        <v>5750</v>
      </c>
      <c r="C13" t="s">
        <v>34</v>
      </c>
      <c r="E13" s="3">
        <f>'199 Comparison'!E12</f>
        <v>334900</v>
      </c>
      <c r="F13" s="3"/>
      <c r="G13" s="3">
        <f>'240 Comparison'!E11</f>
        <v>2100000</v>
      </c>
      <c r="H13" s="3"/>
      <c r="I13" s="3"/>
      <c r="J13" s="3"/>
      <c r="K13" s="3">
        <f t="shared" si="0"/>
        <v>2434900</v>
      </c>
      <c r="L13" s="24">
        <f t="shared" si="1"/>
        <v>233.94504227517294</v>
      </c>
    </row>
    <row r="14" spans="1:12" ht="9" customHeight="1" x14ac:dyDescent="0.25">
      <c r="E14" s="4"/>
      <c r="F14" s="3"/>
      <c r="G14" s="4"/>
      <c r="H14" s="3"/>
      <c r="I14" s="4"/>
      <c r="J14" s="3"/>
      <c r="K14" s="4"/>
    </row>
    <row r="15" spans="1:12" x14ac:dyDescent="0.25">
      <c r="B15" s="2" t="s">
        <v>43</v>
      </c>
      <c r="E15" s="5">
        <f>'199 Comparison'!E14</f>
        <v>97161011</v>
      </c>
      <c r="F15" s="3"/>
      <c r="G15" s="5">
        <f>SUM(G10:G13)</f>
        <v>2100000</v>
      </c>
      <c r="H15" s="3"/>
      <c r="I15" s="5">
        <f>SUM(I10:I13)</f>
        <v>38677846</v>
      </c>
      <c r="J15" s="3"/>
      <c r="K15" s="5">
        <f>SUM(K10:K13)</f>
        <v>137938857</v>
      </c>
      <c r="L15" s="24">
        <f>K15/$L$5</f>
        <v>13253.156898539584</v>
      </c>
    </row>
    <row r="16" spans="1:12" ht="9" customHeight="1" x14ac:dyDescent="0.25">
      <c r="E16" s="3"/>
      <c r="F16" s="3"/>
      <c r="G16" s="3"/>
      <c r="H16" s="3"/>
      <c r="I16" s="3"/>
      <c r="J16" s="3"/>
      <c r="K16" s="3"/>
    </row>
    <row r="17" spans="1:12" x14ac:dyDescent="0.25">
      <c r="A17" t="s">
        <v>35</v>
      </c>
      <c r="E17" s="3"/>
      <c r="F17" s="3"/>
      <c r="G17" s="3"/>
      <c r="H17" s="3"/>
      <c r="I17" s="3"/>
      <c r="J17" s="3"/>
      <c r="K17" s="3"/>
    </row>
    <row r="18" spans="1:12" x14ac:dyDescent="0.25">
      <c r="B18" s="2">
        <v>5810</v>
      </c>
      <c r="C18" t="s">
        <v>36</v>
      </c>
      <c r="E18" s="3">
        <f>'199 Comparison'!E17</f>
        <v>5413794</v>
      </c>
      <c r="F18" s="3"/>
      <c r="G18" s="3"/>
      <c r="H18" s="3"/>
      <c r="I18" s="3"/>
      <c r="J18" s="3"/>
      <c r="K18" s="3">
        <f t="shared" ref="K18:K20" si="2">SUM(E18:I18)</f>
        <v>5413794</v>
      </c>
      <c r="L18" s="23">
        <f t="shared" ref="L18:L20" si="3">K18/$L$5</f>
        <v>520.1569946195234</v>
      </c>
    </row>
    <row r="19" spans="1:12" x14ac:dyDescent="0.25">
      <c r="B19" s="2">
        <v>5820</v>
      </c>
      <c r="C19" t="s">
        <v>35</v>
      </c>
      <c r="E19" s="3">
        <f>'199 Comparison'!E18</f>
        <v>0</v>
      </c>
      <c r="F19" s="3"/>
      <c r="G19" s="3">
        <f>'240 Comparison'!E17</f>
        <v>0</v>
      </c>
      <c r="H19" s="3"/>
      <c r="I19" s="3">
        <f>'599 Comparison'!E18</f>
        <v>500000</v>
      </c>
      <c r="J19" s="3"/>
      <c r="K19" s="3">
        <f t="shared" si="2"/>
        <v>500000</v>
      </c>
      <c r="L19" s="23">
        <f t="shared" si="3"/>
        <v>48.039969254419674</v>
      </c>
    </row>
    <row r="20" spans="1:12" x14ac:dyDescent="0.25">
      <c r="B20" s="2">
        <v>5830</v>
      </c>
      <c r="C20" t="s">
        <v>37</v>
      </c>
      <c r="E20" s="5">
        <f>'199 Comparison'!E19</f>
        <v>4604060</v>
      </c>
      <c r="F20" s="3"/>
      <c r="G20" s="5"/>
      <c r="H20" s="3"/>
      <c r="I20" s="5"/>
      <c r="J20" s="3"/>
      <c r="K20" s="5">
        <f t="shared" si="2"/>
        <v>4604060</v>
      </c>
      <c r="L20" s="24">
        <f t="shared" si="3"/>
        <v>442.3578016910069</v>
      </c>
    </row>
    <row r="21" spans="1:12" ht="9" customHeight="1" x14ac:dyDescent="0.25">
      <c r="E21" s="3"/>
      <c r="F21" s="3"/>
      <c r="G21" s="3"/>
      <c r="H21" s="3"/>
      <c r="I21" s="3"/>
      <c r="J21" s="3"/>
      <c r="K21" s="3"/>
    </row>
    <row r="22" spans="1:12" x14ac:dyDescent="0.25">
      <c r="B22" s="2" t="s">
        <v>2</v>
      </c>
      <c r="E22" s="5">
        <f>SUM(E18:E20)</f>
        <v>10017854</v>
      </c>
      <c r="F22" s="3"/>
      <c r="G22" s="5">
        <f>'240 Comparison'!E19</f>
        <v>0</v>
      </c>
      <c r="H22" s="3"/>
      <c r="I22" s="5">
        <f>SUM(I18:I20)</f>
        <v>500000</v>
      </c>
      <c r="J22" s="3"/>
      <c r="K22" s="5">
        <f>SUM(K18:K20)</f>
        <v>10517854</v>
      </c>
      <c r="L22" s="24">
        <f>K22/$L$5</f>
        <v>1010.55476556495</v>
      </c>
    </row>
    <row r="23" spans="1:12" ht="9" customHeight="1" x14ac:dyDescent="0.25">
      <c r="E23" s="3"/>
      <c r="F23" s="3"/>
      <c r="G23" s="3"/>
      <c r="H23" s="3"/>
      <c r="I23" s="3"/>
      <c r="J23" s="3"/>
      <c r="K23" s="3"/>
    </row>
    <row r="24" spans="1:12" x14ac:dyDescent="0.25">
      <c r="A24" t="s">
        <v>38</v>
      </c>
      <c r="E24" s="3"/>
      <c r="F24" s="3"/>
      <c r="G24" s="3"/>
      <c r="H24" s="3"/>
      <c r="I24" s="3"/>
      <c r="J24" s="3"/>
      <c r="K24" s="3"/>
    </row>
    <row r="25" spans="1:12" x14ac:dyDescent="0.25">
      <c r="B25" s="2">
        <v>5920</v>
      </c>
      <c r="C25" t="s">
        <v>39</v>
      </c>
      <c r="E25" s="3">
        <f>'199 Comparison'!E24</f>
        <v>45000</v>
      </c>
      <c r="F25" s="3"/>
      <c r="G25" s="3">
        <f>'240 Comparison'!E22</f>
        <v>1700000</v>
      </c>
      <c r="H25" s="3"/>
      <c r="I25" s="3"/>
      <c r="J25" s="3"/>
      <c r="K25" s="3">
        <f t="shared" ref="K25:K26" si="4">SUM(E25:I25)</f>
        <v>1745000</v>
      </c>
      <c r="L25" s="23">
        <f t="shared" ref="L25:L26" si="5">K25/$L$5</f>
        <v>167.65949269792466</v>
      </c>
    </row>
    <row r="26" spans="1:12" x14ac:dyDescent="0.25">
      <c r="B26" s="2">
        <v>5930</v>
      </c>
      <c r="C26" t="s">
        <v>40</v>
      </c>
      <c r="E26" s="5">
        <f>'199 Comparison'!E25</f>
        <v>800000</v>
      </c>
      <c r="F26" s="3"/>
      <c r="G26" s="5"/>
      <c r="H26" s="3"/>
      <c r="I26" s="5"/>
      <c r="J26" s="3"/>
      <c r="K26" s="5">
        <f t="shared" si="4"/>
        <v>800000</v>
      </c>
      <c r="L26" s="24">
        <f t="shared" si="5"/>
        <v>76.86395080707149</v>
      </c>
    </row>
    <row r="27" spans="1:12" ht="9" customHeight="1" x14ac:dyDescent="0.25">
      <c r="E27" s="3"/>
      <c r="F27" s="3"/>
      <c r="G27" s="3"/>
      <c r="H27" s="3"/>
      <c r="I27" s="3"/>
      <c r="J27" s="3"/>
      <c r="K27" s="3"/>
    </row>
    <row r="28" spans="1:12" x14ac:dyDescent="0.25">
      <c r="B28" s="2" t="s">
        <v>3</v>
      </c>
      <c r="E28" s="5">
        <f>SUM(E25:E26)</f>
        <v>845000</v>
      </c>
      <c r="F28" s="3"/>
      <c r="G28" s="5">
        <f>SUM(G25:G26)</f>
        <v>1700000</v>
      </c>
      <c r="H28" s="3"/>
      <c r="I28" s="5">
        <f>SUM(I25:I26)</f>
        <v>0</v>
      </c>
      <c r="J28" s="3"/>
      <c r="K28" s="5">
        <f>SUM(K25:K26)</f>
        <v>2545000</v>
      </c>
      <c r="L28" s="24">
        <f>K28/$L$5</f>
        <v>244.52344350499615</v>
      </c>
    </row>
    <row r="29" spans="1:12" x14ac:dyDescent="0.25">
      <c r="A29" t="s">
        <v>30</v>
      </c>
      <c r="E29" s="3"/>
      <c r="F29" s="3"/>
      <c r="G29" s="3"/>
      <c r="H29" s="3"/>
      <c r="I29" s="3"/>
      <c r="J29" s="3"/>
      <c r="K29" s="3"/>
    </row>
    <row r="30" spans="1:12" x14ac:dyDescent="0.25">
      <c r="B30" s="2">
        <v>7900</v>
      </c>
      <c r="C30" t="s">
        <v>41</v>
      </c>
      <c r="E30" s="5">
        <f>'199 Comparison'!E29</f>
        <v>0</v>
      </c>
      <c r="F30" s="3"/>
      <c r="G30" s="5"/>
      <c r="H30" s="3"/>
      <c r="I30" s="5"/>
      <c r="J30" s="3"/>
      <c r="K30" s="5">
        <f>SUM(E30:I30)</f>
        <v>0</v>
      </c>
      <c r="L30" s="24">
        <f>K30/$L$5</f>
        <v>0</v>
      </c>
    </row>
    <row r="31" spans="1:12" ht="9" customHeight="1" x14ac:dyDescent="0.25">
      <c r="E31" s="3"/>
      <c r="F31" s="3"/>
      <c r="G31" s="3"/>
      <c r="H31" s="3"/>
      <c r="I31" s="3"/>
      <c r="J31" s="3"/>
      <c r="K31" s="3"/>
    </row>
    <row r="32" spans="1:12" ht="15.75" thickBot="1" x14ac:dyDescent="0.3">
      <c r="A32" s="38" t="s">
        <v>4</v>
      </c>
      <c r="B32" s="39"/>
      <c r="C32" s="38"/>
      <c r="D32" s="38" t="s">
        <v>28</v>
      </c>
      <c r="E32" s="42">
        <f>E15+E22+E28+E30</f>
        <v>108023865</v>
      </c>
      <c r="F32" s="38" t="s">
        <v>28</v>
      </c>
      <c r="G32" s="42">
        <f>G15+G22+G28+G30</f>
        <v>3800000</v>
      </c>
      <c r="H32" s="38" t="s">
        <v>28</v>
      </c>
      <c r="I32" s="42">
        <f>I15+I22+I28+I30</f>
        <v>39177846</v>
      </c>
      <c r="J32" s="38" t="s">
        <v>28</v>
      </c>
      <c r="K32" s="42">
        <f>K15+K22+K28+K30</f>
        <v>151001711</v>
      </c>
      <c r="L32" s="43">
        <f>K32/$L$5</f>
        <v>14508.235107609531</v>
      </c>
    </row>
    <row r="33" spans="1:12" ht="9" customHeight="1" thickTop="1" x14ac:dyDescent="0.25">
      <c r="E33" s="3"/>
      <c r="F33" s="3"/>
      <c r="G33" s="3"/>
      <c r="H33" s="3"/>
      <c r="I33" s="3"/>
      <c r="J33" s="3"/>
      <c r="K33" s="3"/>
    </row>
    <row r="34" spans="1:12" x14ac:dyDescent="0.25">
      <c r="A34" t="s">
        <v>5</v>
      </c>
      <c r="E34" s="3"/>
      <c r="F34" s="3"/>
      <c r="G34" s="3"/>
      <c r="H34" s="3"/>
      <c r="I34" s="3"/>
      <c r="J34" s="3"/>
      <c r="K34" s="3"/>
    </row>
    <row r="35" spans="1:12" ht="9" customHeight="1" x14ac:dyDescent="0.25">
      <c r="E35" s="3"/>
      <c r="F35" s="3"/>
      <c r="G35" s="3"/>
      <c r="H35" s="3"/>
      <c r="I35" s="3"/>
      <c r="J35" s="3"/>
      <c r="K35" s="3"/>
    </row>
    <row r="36" spans="1:12" x14ac:dyDescent="0.25">
      <c r="B36" s="2">
        <v>11</v>
      </c>
      <c r="C36" t="s">
        <v>7</v>
      </c>
      <c r="D36" t="s">
        <v>28</v>
      </c>
      <c r="E36" s="3">
        <f>'199 Comparison'!E35</f>
        <v>56966359</v>
      </c>
      <c r="F36" s="3" t="s">
        <v>28</v>
      </c>
      <c r="G36" s="3"/>
      <c r="H36" s="3" t="s">
        <v>28</v>
      </c>
      <c r="I36" s="3"/>
      <c r="J36" s="3" t="s">
        <v>28</v>
      </c>
      <c r="K36" s="3">
        <f>SUM(E36:I36)</f>
        <v>56966359</v>
      </c>
      <c r="L36" s="23">
        <f t="shared" ref="L36:L57" si="6">K36/$L$5</f>
        <v>5473.324269792467</v>
      </c>
    </row>
    <row r="37" spans="1:12" x14ac:dyDescent="0.25">
      <c r="B37" s="2">
        <v>12</v>
      </c>
      <c r="C37" t="s">
        <v>8</v>
      </c>
      <c r="E37" s="3">
        <f>'199 Comparison'!E36</f>
        <v>1130251</v>
      </c>
      <c r="F37" s="3"/>
      <c r="G37" s="3"/>
      <c r="H37" s="3"/>
      <c r="I37" s="3"/>
      <c r="J37" s="3"/>
      <c r="K37" s="3">
        <f t="shared" ref="K37:K56" si="7">SUM(E37:I37)</f>
        <v>1130251</v>
      </c>
      <c r="L37" s="23">
        <f t="shared" si="6"/>
        <v>108.59444657955419</v>
      </c>
    </row>
    <row r="38" spans="1:12" x14ac:dyDescent="0.25">
      <c r="B38" s="2">
        <v>13</v>
      </c>
      <c r="C38" t="s">
        <v>42</v>
      </c>
      <c r="E38" s="3">
        <f>'199 Comparison'!E37</f>
        <v>3108802</v>
      </c>
      <c r="F38" s="3"/>
      <c r="G38" s="3"/>
      <c r="H38" s="3"/>
      <c r="I38" s="3"/>
      <c r="J38" s="3"/>
      <c r="K38" s="3">
        <f t="shared" si="7"/>
        <v>3108802</v>
      </c>
      <c r="L38" s="23">
        <f t="shared" si="6"/>
        <v>298.69350499615678</v>
      </c>
    </row>
    <row r="39" spans="1:12" x14ac:dyDescent="0.25">
      <c r="B39" s="2">
        <v>21</v>
      </c>
      <c r="C39" t="s">
        <v>9</v>
      </c>
      <c r="E39" s="3">
        <f>'199 Comparison'!E38</f>
        <v>1556707</v>
      </c>
      <c r="F39" s="3"/>
      <c r="G39" s="3"/>
      <c r="H39" s="3"/>
      <c r="I39" s="3"/>
      <c r="J39" s="3"/>
      <c r="K39" s="3">
        <f t="shared" si="7"/>
        <v>1556707</v>
      </c>
      <c r="L39" s="23">
        <f t="shared" si="6"/>
        <v>149.56831283627977</v>
      </c>
    </row>
    <row r="40" spans="1:12" x14ac:dyDescent="0.25">
      <c r="B40" s="2">
        <v>23</v>
      </c>
      <c r="C40" t="s">
        <v>10</v>
      </c>
      <c r="E40" s="3">
        <f>'199 Comparison'!E39</f>
        <v>5741986</v>
      </c>
      <c r="F40" s="3"/>
      <c r="G40" s="3"/>
      <c r="H40" s="3"/>
      <c r="I40" s="3"/>
      <c r="J40" s="3"/>
      <c r="K40" s="3">
        <f t="shared" si="7"/>
        <v>5741986</v>
      </c>
      <c r="L40" s="23">
        <f t="shared" si="6"/>
        <v>551.6896617986165</v>
      </c>
    </row>
    <row r="41" spans="1:12" x14ac:dyDescent="0.25">
      <c r="B41" s="2">
        <v>31</v>
      </c>
      <c r="C41" t="s">
        <v>11</v>
      </c>
      <c r="E41" s="3">
        <f>'199 Comparison'!E40</f>
        <v>4074378</v>
      </c>
      <c r="F41" s="3"/>
      <c r="G41" s="3"/>
      <c r="H41" s="3"/>
      <c r="I41" s="3"/>
      <c r="J41" s="3"/>
      <c r="K41" s="3">
        <f t="shared" si="7"/>
        <v>4074378</v>
      </c>
      <c r="L41" s="23">
        <f t="shared" si="6"/>
        <v>391.46598770176786</v>
      </c>
    </row>
    <row r="42" spans="1:12" x14ac:dyDescent="0.25">
      <c r="B42" s="2">
        <v>33</v>
      </c>
      <c r="C42" t="s">
        <v>12</v>
      </c>
      <c r="E42" s="3">
        <f>'199 Comparison'!E41</f>
        <v>1087670</v>
      </c>
      <c r="F42" s="3"/>
      <c r="G42" s="3"/>
      <c r="H42" s="3"/>
      <c r="I42" s="3"/>
      <c r="J42" s="3"/>
      <c r="K42" s="3">
        <f t="shared" si="7"/>
        <v>1087670</v>
      </c>
      <c r="L42" s="23">
        <f t="shared" si="6"/>
        <v>104.5032667179093</v>
      </c>
    </row>
    <row r="43" spans="1:12" x14ac:dyDescent="0.25">
      <c r="B43" s="2">
        <v>34</v>
      </c>
      <c r="C43" t="s">
        <v>13</v>
      </c>
      <c r="E43" s="3">
        <f>'199 Comparison'!E42</f>
        <v>3194577</v>
      </c>
      <c r="F43" s="3"/>
      <c r="G43" s="3"/>
      <c r="H43" s="3"/>
      <c r="I43" s="3"/>
      <c r="J43" s="3"/>
      <c r="K43" s="3">
        <f t="shared" si="7"/>
        <v>3194577</v>
      </c>
      <c r="L43" s="23">
        <f t="shared" si="6"/>
        <v>306.93476172175252</v>
      </c>
    </row>
    <row r="44" spans="1:12" x14ac:dyDescent="0.25">
      <c r="B44" s="2">
        <v>35</v>
      </c>
      <c r="C44" t="s">
        <v>14</v>
      </c>
      <c r="E44" s="3">
        <f>'199 Comparison'!E43</f>
        <v>78936</v>
      </c>
      <c r="F44" s="3"/>
      <c r="G44" s="3">
        <f>'240 Comparison'!E41</f>
        <v>3800000</v>
      </c>
      <c r="H44" s="3"/>
      <c r="I44" s="3"/>
      <c r="J44" s="3"/>
      <c r="K44" s="3">
        <f t="shared" si="7"/>
        <v>3878936</v>
      </c>
      <c r="L44" s="23">
        <f t="shared" si="6"/>
        <v>372.68793235972328</v>
      </c>
    </row>
    <row r="45" spans="1:12" x14ac:dyDescent="0.25">
      <c r="B45" s="2">
        <v>36</v>
      </c>
      <c r="C45" t="s">
        <v>15</v>
      </c>
      <c r="E45" s="3">
        <f>'199 Comparison'!E44</f>
        <v>2996082</v>
      </c>
      <c r="F45" s="3"/>
      <c r="G45" s="3"/>
      <c r="H45" s="3"/>
      <c r="I45" s="3"/>
      <c r="J45" s="3"/>
      <c r="K45" s="3">
        <f t="shared" si="7"/>
        <v>2996082</v>
      </c>
      <c r="L45" s="23">
        <f t="shared" si="6"/>
        <v>287.86337432744045</v>
      </c>
    </row>
    <row r="46" spans="1:12" x14ac:dyDescent="0.25">
      <c r="B46" s="2">
        <v>41</v>
      </c>
      <c r="C46" t="s">
        <v>16</v>
      </c>
      <c r="E46" s="3">
        <f>'199 Comparison'!E45</f>
        <v>4130541</v>
      </c>
      <c r="F46" s="3"/>
      <c r="G46" s="3"/>
      <c r="H46" s="3"/>
      <c r="I46" s="3"/>
      <c r="J46" s="3"/>
      <c r="K46" s="3">
        <f t="shared" si="7"/>
        <v>4130541</v>
      </c>
      <c r="L46" s="23">
        <f t="shared" si="6"/>
        <v>396.86212528823984</v>
      </c>
    </row>
    <row r="47" spans="1:12" x14ac:dyDescent="0.25">
      <c r="B47" s="2">
        <v>51</v>
      </c>
      <c r="C47" t="s">
        <v>17</v>
      </c>
      <c r="E47" s="3">
        <f>'199 Comparison'!E46</f>
        <v>10236399</v>
      </c>
      <c r="F47" s="3"/>
      <c r="G47" s="3"/>
      <c r="H47" s="3"/>
      <c r="I47" s="3"/>
      <c r="J47" s="3"/>
      <c r="K47" s="3">
        <f t="shared" si="7"/>
        <v>10236399</v>
      </c>
      <c r="L47" s="23">
        <f t="shared" si="6"/>
        <v>983.5125864719447</v>
      </c>
    </row>
    <row r="48" spans="1:12" x14ac:dyDescent="0.25">
      <c r="B48" s="2">
        <v>52</v>
      </c>
      <c r="C48" t="s">
        <v>20</v>
      </c>
      <c r="E48" s="3">
        <f>'199 Comparison'!E47</f>
        <v>1974094</v>
      </c>
      <c r="F48" s="3"/>
      <c r="G48" s="3"/>
      <c r="H48" s="3"/>
      <c r="I48" s="3"/>
      <c r="J48" s="3"/>
      <c r="K48" s="3">
        <f t="shared" si="7"/>
        <v>1974094</v>
      </c>
      <c r="L48" s="23">
        <f t="shared" si="6"/>
        <v>189.67083013066872</v>
      </c>
    </row>
    <row r="49" spans="1:14" x14ac:dyDescent="0.25">
      <c r="B49" s="2">
        <v>53</v>
      </c>
      <c r="C49" t="s">
        <v>18</v>
      </c>
      <c r="E49" s="3">
        <f>'199 Comparison'!E48</f>
        <v>2680717</v>
      </c>
      <c r="F49" s="3"/>
      <c r="G49" s="3"/>
      <c r="H49" s="3"/>
      <c r="I49" s="3"/>
      <c r="J49" s="3"/>
      <c r="K49" s="3">
        <f t="shared" si="7"/>
        <v>2680717</v>
      </c>
      <c r="L49" s="23">
        <f t="shared" si="6"/>
        <v>257.56312451960031</v>
      </c>
    </row>
    <row r="50" spans="1:14" x14ac:dyDescent="0.25">
      <c r="B50" s="2">
        <v>61</v>
      </c>
      <c r="C50" t="s">
        <v>19</v>
      </c>
      <c r="E50" s="3">
        <f>'199 Comparison'!E49</f>
        <v>45610</v>
      </c>
      <c r="F50" s="3"/>
      <c r="G50" s="3"/>
      <c r="H50" s="3"/>
      <c r="I50" s="3"/>
      <c r="J50" s="3"/>
      <c r="K50" s="3">
        <f t="shared" si="7"/>
        <v>45610</v>
      </c>
      <c r="L50" s="23">
        <f t="shared" si="6"/>
        <v>4.3822059953881629</v>
      </c>
    </row>
    <row r="51" spans="1:14" x14ac:dyDescent="0.25">
      <c r="B51" s="2">
        <v>71</v>
      </c>
      <c r="C51" t="s">
        <v>21</v>
      </c>
      <c r="E51" s="3">
        <f>'199 Comparison'!E50</f>
        <v>286110</v>
      </c>
      <c r="F51" s="3"/>
      <c r="G51" s="3"/>
      <c r="H51" s="3"/>
      <c r="I51" s="3">
        <f>'599 Comparison'!E50</f>
        <v>39177846</v>
      </c>
      <c r="J51" s="3"/>
      <c r="K51" s="3">
        <f t="shared" si="7"/>
        <v>39463956</v>
      </c>
      <c r="L51" s="23">
        <f t="shared" si="6"/>
        <v>3791.6944657955419</v>
      </c>
    </row>
    <row r="52" spans="1:14" x14ac:dyDescent="0.25">
      <c r="B52" s="2">
        <v>81</v>
      </c>
      <c r="C52" t="s">
        <v>22</v>
      </c>
      <c r="E52" s="3">
        <f>'199 Comparison'!E51</f>
        <v>0</v>
      </c>
      <c r="F52" s="3"/>
      <c r="G52" s="3"/>
      <c r="H52" s="3"/>
      <c r="I52" s="3"/>
      <c r="J52" s="3"/>
      <c r="K52" s="3">
        <f t="shared" si="7"/>
        <v>0</v>
      </c>
      <c r="L52" s="23">
        <f t="shared" si="6"/>
        <v>0</v>
      </c>
    </row>
    <row r="53" spans="1:14" x14ac:dyDescent="0.25">
      <c r="B53" s="2">
        <v>91</v>
      </c>
      <c r="C53" t="s">
        <v>23</v>
      </c>
      <c r="E53" s="3">
        <f>'199 Comparison'!E52</f>
        <v>9381818</v>
      </c>
      <c r="F53" s="3"/>
      <c r="G53" s="3"/>
      <c r="H53" s="3"/>
      <c r="I53" s="3"/>
      <c r="J53" s="3"/>
      <c r="K53" s="3">
        <f t="shared" si="7"/>
        <v>9381818</v>
      </c>
      <c r="L53" s="23">
        <f t="shared" si="6"/>
        <v>901.40449654112217</v>
      </c>
      <c r="N53" s="3"/>
    </row>
    <row r="54" spans="1:14" hidden="1" x14ac:dyDescent="0.25">
      <c r="B54" s="2">
        <v>93</v>
      </c>
      <c r="C54" t="s">
        <v>54</v>
      </c>
      <c r="E54" s="3">
        <f>'199 Comparison'!E53</f>
        <v>0</v>
      </c>
      <c r="F54" s="3"/>
      <c r="G54" s="3"/>
      <c r="H54" s="3"/>
      <c r="I54" s="3"/>
      <c r="J54" s="3"/>
      <c r="K54" s="3">
        <f t="shared" ref="K54" si="8">SUM(E54:I54)</f>
        <v>0</v>
      </c>
      <c r="L54" s="23">
        <f t="shared" si="6"/>
        <v>0</v>
      </c>
      <c r="N54" s="3"/>
    </row>
    <row r="55" spans="1:14" x14ac:dyDescent="0.25">
      <c r="B55" s="2">
        <v>99</v>
      </c>
      <c r="C55" t="s">
        <v>24</v>
      </c>
      <c r="E55" s="3">
        <f>'199 Comparison'!E54</f>
        <v>1090000</v>
      </c>
      <c r="F55" s="3"/>
      <c r="G55" s="3"/>
      <c r="H55" s="3"/>
      <c r="I55" s="3"/>
      <c r="J55" s="3"/>
      <c r="K55" s="3">
        <f t="shared" si="7"/>
        <v>1090000</v>
      </c>
      <c r="L55" s="23">
        <f t="shared" si="6"/>
        <v>104.7271329746349</v>
      </c>
    </row>
    <row r="56" spans="1:14" x14ac:dyDescent="0.25">
      <c r="B56" s="2" t="str">
        <f>"00"</f>
        <v>00</v>
      </c>
      <c r="C56" t="s">
        <v>51</v>
      </c>
      <c r="E56" s="5">
        <f>'199 Comparison'!E55</f>
        <v>0</v>
      </c>
      <c r="F56" s="3"/>
      <c r="G56" s="5"/>
      <c r="H56" s="3"/>
      <c r="I56" s="5"/>
      <c r="J56" s="3"/>
      <c r="K56" s="3">
        <f t="shared" si="7"/>
        <v>0</v>
      </c>
      <c r="L56" s="23">
        <f t="shared" si="6"/>
        <v>0</v>
      </c>
    </row>
    <row r="57" spans="1:14" ht="15.75" thickBot="1" x14ac:dyDescent="0.3">
      <c r="A57" s="38" t="s">
        <v>6</v>
      </c>
      <c r="B57" s="39"/>
      <c r="C57" s="38"/>
      <c r="D57" s="38" t="s">
        <v>28</v>
      </c>
      <c r="E57" s="42">
        <f>SUM(E36:E56)</f>
        <v>109761037</v>
      </c>
      <c r="F57" s="44" t="s">
        <v>28</v>
      </c>
      <c r="G57" s="42">
        <f>SUM(G36:G55)</f>
        <v>3800000</v>
      </c>
      <c r="H57" s="44" t="s">
        <v>28</v>
      </c>
      <c r="I57" s="42">
        <f>SUM(I36:I55)</f>
        <v>39177846</v>
      </c>
      <c r="J57" s="44" t="s">
        <v>28</v>
      </c>
      <c r="K57" s="45">
        <f>SUM(K36:K56)</f>
        <v>152738883</v>
      </c>
      <c r="L57" s="43">
        <f t="shared" si="6"/>
        <v>14675.142486548808</v>
      </c>
    </row>
    <row r="58" spans="1:14" ht="9" customHeight="1" thickTop="1" x14ac:dyDescent="0.25">
      <c r="E58" s="3"/>
      <c r="F58" s="3"/>
      <c r="G58" s="3"/>
      <c r="H58" s="3"/>
      <c r="I58" s="3"/>
      <c r="J58" s="3"/>
      <c r="K58" s="3"/>
    </row>
    <row r="59" spans="1:14" ht="15.75" thickBot="1" x14ac:dyDescent="0.3">
      <c r="A59" s="38" t="s">
        <v>29</v>
      </c>
      <c r="B59" s="39"/>
      <c r="C59" s="38"/>
      <c r="D59" s="38" t="s">
        <v>28</v>
      </c>
      <c r="E59" s="42">
        <f>E32-E57</f>
        <v>-1737172</v>
      </c>
      <c r="F59" s="38" t="s">
        <v>28</v>
      </c>
      <c r="G59" s="42">
        <f>G32-G57</f>
        <v>0</v>
      </c>
      <c r="H59" s="38" t="s">
        <v>28</v>
      </c>
      <c r="I59" s="42">
        <f>I32-I57</f>
        <v>0</v>
      </c>
      <c r="J59" s="38" t="s">
        <v>28</v>
      </c>
      <c r="K59" s="42">
        <f>K32-K57</f>
        <v>-1737172</v>
      </c>
      <c r="L59" s="46"/>
    </row>
    <row r="60" spans="1:14" ht="15.75" thickTop="1" x14ac:dyDescent="0.25">
      <c r="E60" s="3"/>
      <c r="F60" s="3"/>
      <c r="G60" s="3"/>
      <c r="H60" s="3"/>
      <c r="I60" s="3"/>
      <c r="J60" s="3"/>
      <c r="K60" s="3"/>
    </row>
    <row r="61" spans="1:14" x14ac:dyDescent="0.25">
      <c r="E61" s="3"/>
      <c r="F61" s="3"/>
      <c r="G61" s="3"/>
      <c r="H61" s="3"/>
      <c r="I61" s="3"/>
      <c r="J61" s="3"/>
      <c r="K61" s="3"/>
    </row>
    <row r="62" spans="1:14" x14ac:dyDescent="0.25">
      <c r="E62" s="3"/>
      <c r="F62" s="3"/>
      <c r="G62" s="3"/>
      <c r="H62" s="3"/>
      <c r="I62" s="3"/>
      <c r="J62" s="3"/>
      <c r="K62" s="3"/>
    </row>
    <row r="63" spans="1:14" x14ac:dyDescent="0.25">
      <c r="E63" s="3"/>
      <c r="F63" s="3"/>
      <c r="G63" s="3"/>
      <c r="H63" s="3"/>
      <c r="I63" s="3"/>
      <c r="J63" s="3"/>
      <c r="K63" s="3"/>
    </row>
    <row r="64" spans="1:14" x14ac:dyDescent="0.25">
      <c r="E64" s="3"/>
      <c r="F64" s="3"/>
      <c r="G64" s="3"/>
      <c r="H64" s="3"/>
      <c r="I64" s="3"/>
      <c r="J64" s="3"/>
      <c r="K64" s="3"/>
    </row>
    <row r="65" spans="5:11" x14ac:dyDescent="0.25">
      <c r="E65" s="3"/>
      <c r="F65" s="3"/>
      <c r="G65" s="3"/>
      <c r="H65" s="3"/>
      <c r="I65" s="3"/>
      <c r="J65" s="3"/>
      <c r="K65" s="3"/>
    </row>
    <row r="66" spans="5:11" x14ac:dyDescent="0.25">
      <c r="E66" s="3"/>
      <c r="F66" s="3"/>
      <c r="G66" s="3"/>
      <c r="H66" s="3"/>
      <c r="I66" s="3"/>
      <c r="J66" s="3"/>
      <c r="K66" s="3"/>
    </row>
    <row r="67" spans="5:11" x14ac:dyDescent="0.25">
      <c r="E67" s="3"/>
      <c r="F67" s="3"/>
      <c r="G67" s="3"/>
      <c r="H67" s="3"/>
      <c r="I67" s="3"/>
      <c r="J67" s="3"/>
      <c r="K67" s="3"/>
    </row>
    <row r="68" spans="5:11" x14ac:dyDescent="0.25">
      <c r="E68" s="3"/>
      <c r="F68" s="3"/>
      <c r="G68" s="3"/>
      <c r="H68" s="3"/>
      <c r="I68" s="3"/>
      <c r="J68" s="3"/>
      <c r="K68" s="3"/>
    </row>
    <row r="69" spans="5:11" x14ac:dyDescent="0.25">
      <c r="E69" s="3"/>
      <c r="F69" s="3"/>
      <c r="G69" s="3"/>
      <c r="H69" s="3"/>
      <c r="I69" s="3"/>
      <c r="J69" s="3"/>
      <c r="K69" s="3"/>
    </row>
    <row r="70" spans="5:11" x14ac:dyDescent="0.25">
      <c r="E70" s="3"/>
      <c r="F70" s="3"/>
      <c r="G70" s="3"/>
      <c r="H70" s="3"/>
      <c r="I70" s="3"/>
      <c r="J70" s="3"/>
      <c r="K70" s="3"/>
    </row>
    <row r="71" spans="5:11" x14ac:dyDescent="0.25">
      <c r="E71" s="3"/>
      <c r="F71" s="3"/>
      <c r="G71" s="3"/>
      <c r="H71" s="3"/>
      <c r="I71" s="3"/>
      <c r="J71" s="3"/>
      <c r="K71" s="3"/>
    </row>
    <row r="72" spans="5:11" x14ac:dyDescent="0.25">
      <c r="E72" s="3"/>
      <c r="F72" s="3"/>
      <c r="G72" s="3"/>
      <c r="H72" s="3"/>
      <c r="I72" s="3"/>
      <c r="J72" s="3"/>
      <c r="K72" s="3"/>
    </row>
    <row r="73" spans="5:11" x14ac:dyDescent="0.25">
      <c r="E73" s="3"/>
      <c r="F73" s="3"/>
      <c r="G73" s="3"/>
      <c r="H73" s="3"/>
      <c r="I73" s="3"/>
      <c r="J73" s="3"/>
      <c r="K73" s="3"/>
    </row>
    <row r="74" spans="5:11" x14ac:dyDescent="0.25">
      <c r="E74" s="3"/>
      <c r="F74" s="3"/>
      <c r="G74" s="3"/>
      <c r="H74" s="3"/>
      <c r="I74" s="3"/>
      <c r="J74" s="3"/>
      <c r="K74" s="3"/>
    </row>
    <row r="75" spans="5:11" x14ac:dyDescent="0.25">
      <c r="E75" s="3"/>
      <c r="F75" s="3"/>
      <c r="G75" s="3"/>
      <c r="H75" s="3"/>
      <c r="I75" s="3"/>
      <c r="J75" s="3"/>
      <c r="K75" s="3"/>
    </row>
    <row r="76" spans="5:11" x14ac:dyDescent="0.25">
      <c r="E76" s="3"/>
      <c r="F76" s="3"/>
      <c r="G76" s="3"/>
      <c r="H76" s="3"/>
      <c r="I76" s="3"/>
      <c r="J76" s="3"/>
      <c r="K76" s="3"/>
    </row>
    <row r="77" spans="5:11" x14ac:dyDescent="0.25">
      <c r="E77" s="3"/>
      <c r="F77" s="3"/>
      <c r="G77" s="3"/>
      <c r="H77" s="3"/>
      <c r="I77" s="3"/>
      <c r="J77" s="3"/>
      <c r="K77" s="3"/>
    </row>
    <row r="78" spans="5:11" x14ac:dyDescent="0.25">
      <c r="E78" s="3"/>
      <c r="F78" s="3"/>
      <c r="G78" s="3"/>
      <c r="H78" s="3"/>
      <c r="I78" s="3"/>
      <c r="J78" s="3"/>
      <c r="K78" s="3"/>
    </row>
    <row r="79" spans="5:11" x14ac:dyDescent="0.25">
      <c r="E79" s="3"/>
      <c r="F79" s="3"/>
      <c r="G79" s="3"/>
      <c r="H79" s="3"/>
      <c r="I79" s="3"/>
      <c r="J79" s="3"/>
      <c r="K79" s="3"/>
    </row>
    <row r="80" spans="5:11" x14ac:dyDescent="0.25">
      <c r="E80" s="3"/>
      <c r="F80" s="3"/>
      <c r="G80" s="3"/>
      <c r="H80" s="3"/>
      <c r="I80" s="3"/>
      <c r="J80" s="3"/>
      <c r="K80" s="3"/>
    </row>
    <row r="81" spans="5:11" x14ac:dyDescent="0.25">
      <c r="E81" s="3"/>
      <c r="F81" s="3"/>
      <c r="G81" s="3"/>
      <c r="H81" s="3"/>
      <c r="I81" s="3"/>
      <c r="J81" s="3"/>
      <c r="K81" s="3"/>
    </row>
    <row r="82" spans="5:11" x14ac:dyDescent="0.25">
      <c r="E82" s="3"/>
      <c r="F82" s="3"/>
      <c r="G82" s="3"/>
      <c r="H82" s="3"/>
      <c r="I82" s="3"/>
      <c r="J82" s="3"/>
      <c r="K82" s="3"/>
    </row>
    <row r="83" spans="5:11" x14ac:dyDescent="0.25">
      <c r="E83" s="3"/>
      <c r="F83" s="3"/>
      <c r="G83" s="3"/>
      <c r="H83" s="3"/>
      <c r="I83" s="3"/>
      <c r="J83" s="3"/>
      <c r="K83" s="3"/>
    </row>
    <row r="84" spans="5:11" x14ac:dyDescent="0.25">
      <c r="E84" s="3"/>
      <c r="F84" s="3"/>
      <c r="G84" s="3"/>
      <c r="H84" s="3"/>
      <c r="I84" s="3"/>
      <c r="J84" s="3"/>
      <c r="K84" s="3"/>
    </row>
    <row r="85" spans="5:11" x14ac:dyDescent="0.25">
      <c r="E85" s="3"/>
      <c r="F85" s="3"/>
      <c r="G85" s="3"/>
      <c r="H85" s="3"/>
      <c r="I85" s="3"/>
      <c r="J85" s="3"/>
      <c r="K85" s="3"/>
    </row>
    <row r="86" spans="5:11" x14ac:dyDescent="0.25">
      <c r="E86" s="3"/>
      <c r="F86" s="3"/>
      <c r="G86" s="3"/>
      <c r="H86" s="3"/>
      <c r="I86" s="3"/>
      <c r="J86" s="3"/>
      <c r="K86" s="3"/>
    </row>
    <row r="87" spans="5:11" x14ac:dyDescent="0.25">
      <c r="E87" s="3"/>
      <c r="F87" s="3"/>
      <c r="G87" s="3"/>
      <c r="H87" s="3"/>
      <c r="I87" s="3"/>
      <c r="J87" s="3"/>
      <c r="K87" s="3"/>
    </row>
    <row r="88" spans="5:11" x14ac:dyDescent="0.25">
      <c r="E88" s="3"/>
      <c r="F88" s="3"/>
      <c r="G88" s="3"/>
      <c r="H88" s="3"/>
      <c r="I88" s="3"/>
      <c r="J88" s="3"/>
      <c r="K88" s="3"/>
    </row>
    <row r="89" spans="5:11" x14ac:dyDescent="0.25">
      <c r="E89" s="3"/>
      <c r="F89" s="3"/>
      <c r="G89" s="3"/>
      <c r="H89" s="3"/>
      <c r="I89" s="3"/>
      <c r="J89" s="3"/>
      <c r="K89" s="3"/>
    </row>
    <row r="90" spans="5:11" x14ac:dyDescent="0.25">
      <c r="E90" s="3"/>
      <c r="F90" s="3"/>
      <c r="G90" s="3"/>
      <c r="H90" s="3"/>
      <c r="I90" s="3"/>
      <c r="J90" s="3"/>
      <c r="K90" s="3"/>
    </row>
    <row r="91" spans="5:11" x14ac:dyDescent="0.25">
      <c r="E91" s="3"/>
      <c r="F91" s="3"/>
      <c r="G91" s="3"/>
      <c r="H91" s="3"/>
      <c r="I91" s="3"/>
      <c r="J91" s="3"/>
      <c r="K91" s="3"/>
    </row>
    <row r="92" spans="5:11" x14ac:dyDescent="0.25">
      <c r="E92" s="3"/>
      <c r="F92" s="3"/>
      <c r="G92" s="3"/>
      <c r="H92" s="3"/>
      <c r="I92" s="3"/>
      <c r="J92" s="3"/>
      <c r="K92" s="3"/>
    </row>
    <row r="93" spans="5:11" x14ac:dyDescent="0.25">
      <c r="E93" s="3"/>
      <c r="F93" s="3"/>
      <c r="G93" s="3"/>
      <c r="H93" s="3"/>
      <c r="I93" s="3"/>
      <c r="J93" s="3"/>
      <c r="K93" s="3"/>
    </row>
    <row r="94" spans="5:11" x14ac:dyDescent="0.25">
      <c r="E94" s="3"/>
      <c r="F94" s="3"/>
      <c r="G94" s="3"/>
      <c r="H94" s="3"/>
      <c r="I94" s="3"/>
      <c r="J94" s="3"/>
      <c r="K94" s="3"/>
    </row>
    <row r="95" spans="5:11" x14ac:dyDescent="0.25">
      <c r="E95" s="3"/>
      <c r="F95" s="3"/>
      <c r="G95" s="3"/>
      <c r="H95" s="3"/>
      <c r="I95" s="3"/>
      <c r="J95" s="3"/>
      <c r="K95" s="3"/>
    </row>
    <row r="96" spans="5:11" x14ac:dyDescent="0.25">
      <c r="E96" s="3"/>
      <c r="F96" s="3"/>
      <c r="G96" s="3"/>
      <c r="H96" s="3"/>
      <c r="I96" s="3"/>
      <c r="J96" s="3"/>
      <c r="K96" s="3"/>
    </row>
    <row r="97" spans="5:11" x14ac:dyDescent="0.25">
      <c r="E97" s="3"/>
      <c r="F97" s="3"/>
      <c r="G97" s="3"/>
      <c r="H97" s="3"/>
      <c r="I97" s="3"/>
      <c r="J97" s="3"/>
      <c r="K97" s="3"/>
    </row>
    <row r="98" spans="5:11" x14ac:dyDescent="0.25">
      <c r="E98" s="3"/>
      <c r="F98" s="3"/>
      <c r="G98" s="3"/>
      <c r="H98" s="3"/>
      <c r="I98" s="3"/>
      <c r="J98" s="3"/>
      <c r="K98" s="3"/>
    </row>
    <row r="99" spans="5:11" x14ac:dyDescent="0.25">
      <c r="E99" s="3"/>
      <c r="F99" s="3"/>
      <c r="G99" s="3"/>
      <c r="H99" s="3"/>
      <c r="I99" s="3"/>
      <c r="J99" s="3"/>
      <c r="K99" s="3"/>
    </row>
    <row r="100" spans="5:11" x14ac:dyDescent="0.25">
      <c r="E100" s="3"/>
      <c r="F100" s="3"/>
      <c r="G100" s="3"/>
      <c r="H100" s="3"/>
      <c r="I100" s="3"/>
      <c r="J100" s="3"/>
      <c r="K100" s="3"/>
    </row>
    <row r="101" spans="5:11" x14ac:dyDescent="0.25">
      <c r="E101" s="3"/>
      <c r="F101" s="3"/>
      <c r="G101" s="3"/>
      <c r="H101" s="3"/>
      <c r="I101" s="3"/>
      <c r="J101" s="3"/>
      <c r="K101" s="3"/>
    </row>
    <row r="102" spans="5:11" x14ac:dyDescent="0.25">
      <c r="E102" s="3"/>
      <c r="F102" s="3"/>
      <c r="G102" s="3"/>
      <c r="H102" s="3"/>
      <c r="I102" s="3"/>
      <c r="J102" s="3"/>
      <c r="K102" s="3"/>
    </row>
    <row r="103" spans="5:11" x14ac:dyDescent="0.25">
      <c r="E103" s="3"/>
      <c r="F103" s="3"/>
      <c r="G103" s="3"/>
      <c r="H103" s="3"/>
      <c r="I103" s="3"/>
      <c r="J103" s="3"/>
      <c r="K103" s="3"/>
    </row>
    <row r="104" spans="5:11" x14ac:dyDescent="0.25">
      <c r="E104" s="3"/>
      <c r="F104" s="3"/>
      <c r="G104" s="3"/>
      <c r="H104" s="3"/>
      <c r="I104" s="3"/>
      <c r="J104" s="3"/>
      <c r="K104" s="3"/>
    </row>
    <row r="105" spans="5:11" x14ac:dyDescent="0.25">
      <c r="E105" s="3"/>
      <c r="F105" s="3"/>
      <c r="G105" s="3"/>
      <c r="H105" s="3"/>
      <c r="I105" s="3"/>
      <c r="J105" s="3"/>
      <c r="K105" s="3"/>
    </row>
    <row r="106" spans="5:11" x14ac:dyDescent="0.25">
      <c r="E106" s="3"/>
      <c r="F106" s="3"/>
      <c r="G106" s="3"/>
      <c r="H106" s="3"/>
      <c r="I106" s="3"/>
      <c r="J106" s="3"/>
      <c r="K106" s="3"/>
    </row>
    <row r="107" spans="5:11" x14ac:dyDescent="0.25">
      <c r="E107" s="3"/>
      <c r="F107" s="3"/>
      <c r="G107" s="3"/>
      <c r="H107" s="3"/>
      <c r="I107" s="3"/>
      <c r="J107" s="3"/>
      <c r="K107" s="3"/>
    </row>
    <row r="108" spans="5:11" x14ac:dyDescent="0.25">
      <c r="E108" s="3"/>
      <c r="F108" s="3"/>
      <c r="G108" s="3"/>
      <c r="H108" s="3"/>
      <c r="I108" s="3"/>
      <c r="J108" s="3"/>
      <c r="K108" s="3"/>
    </row>
    <row r="109" spans="5:11" x14ac:dyDescent="0.25">
      <c r="E109" s="3"/>
      <c r="F109" s="3"/>
      <c r="G109" s="3"/>
      <c r="H109" s="3"/>
      <c r="I109" s="3"/>
      <c r="J109" s="3"/>
      <c r="K109" s="3"/>
    </row>
    <row r="110" spans="5:11" x14ac:dyDescent="0.25">
      <c r="E110" s="3"/>
      <c r="F110" s="3"/>
      <c r="G110" s="3"/>
      <c r="H110" s="3"/>
      <c r="I110" s="3"/>
      <c r="J110" s="3"/>
      <c r="K110" s="3"/>
    </row>
    <row r="111" spans="5:11" x14ac:dyDescent="0.25">
      <c r="E111" s="3"/>
      <c r="F111" s="3"/>
      <c r="G111" s="3"/>
      <c r="H111" s="3"/>
      <c r="I111" s="3"/>
      <c r="J111" s="3"/>
      <c r="K111" s="3"/>
    </row>
    <row r="112" spans="5:11" x14ac:dyDescent="0.25">
      <c r="E112" s="3"/>
      <c r="F112" s="3"/>
      <c r="G112" s="3"/>
      <c r="H112" s="3"/>
      <c r="I112" s="3"/>
      <c r="J112" s="3"/>
      <c r="K112" s="3"/>
    </row>
    <row r="113" spans="5:11" x14ac:dyDescent="0.25">
      <c r="E113" s="3"/>
      <c r="F113" s="3"/>
      <c r="G113" s="3"/>
      <c r="H113" s="3"/>
      <c r="I113" s="3"/>
      <c r="J113" s="3"/>
      <c r="K113" s="3"/>
    </row>
    <row r="114" spans="5:11" x14ac:dyDescent="0.25">
      <c r="E114" s="3"/>
      <c r="F114" s="3"/>
      <c r="G114" s="3"/>
      <c r="H114" s="3"/>
      <c r="I114" s="3"/>
      <c r="J114" s="3"/>
      <c r="K114" s="3"/>
    </row>
    <row r="115" spans="5:11" x14ac:dyDescent="0.25">
      <c r="E115" s="3"/>
      <c r="F115" s="3"/>
      <c r="G115" s="3"/>
      <c r="H115" s="3"/>
      <c r="I115" s="3"/>
      <c r="J115" s="3"/>
      <c r="K115" s="3"/>
    </row>
    <row r="116" spans="5:11" x14ac:dyDescent="0.25">
      <c r="E116" s="3"/>
      <c r="F116" s="3"/>
      <c r="G116" s="3"/>
      <c r="H116" s="3"/>
      <c r="I116" s="3"/>
      <c r="J116" s="3"/>
      <c r="K116" s="3"/>
    </row>
    <row r="117" spans="5:11" x14ac:dyDescent="0.25">
      <c r="E117" s="3"/>
      <c r="F117" s="3"/>
      <c r="G117" s="3"/>
      <c r="H117" s="3"/>
      <c r="I117" s="3"/>
      <c r="J117" s="3"/>
      <c r="K117" s="3"/>
    </row>
    <row r="118" spans="5:11" x14ac:dyDescent="0.25">
      <c r="E118" s="3"/>
      <c r="F118" s="3"/>
      <c r="G118" s="3"/>
      <c r="H118" s="3"/>
      <c r="I118" s="3"/>
      <c r="J118" s="3"/>
      <c r="K118" s="3"/>
    </row>
    <row r="119" spans="5:11" x14ac:dyDescent="0.25">
      <c r="E119" s="3"/>
      <c r="F119" s="3"/>
      <c r="G119" s="3"/>
      <c r="H119" s="3"/>
      <c r="I119" s="3"/>
      <c r="J119" s="3"/>
      <c r="K119" s="3"/>
    </row>
    <row r="120" spans="5:11" x14ac:dyDescent="0.25">
      <c r="E120" s="3"/>
      <c r="F120" s="3"/>
      <c r="G120" s="3"/>
      <c r="H120" s="3"/>
      <c r="I120" s="3"/>
      <c r="J120" s="3"/>
      <c r="K120" s="3"/>
    </row>
    <row r="121" spans="5:11" x14ac:dyDescent="0.25">
      <c r="E121" s="3"/>
      <c r="F121" s="3"/>
      <c r="G121" s="3"/>
      <c r="H121" s="3"/>
      <c r="I121" s="3"/>
      <c r="J121" s="3"/>
      <c r="K121" s="3"/>
    </row>
    <row r="122" spans="5:11" x14ac:dyDescent="0.25">
      <c r="E122" s="3"/>
      <c r="F122" s="3"/>
      <c r="G122" s="3"/>
      <c r="H122" s="3"/>
      <c r="I122" s="3"/>
      <c r="J122" s="3"/>
      <c r="K122" s="3"/>
    </row>
    <row r="123" spans="5:11" x14ac:dyDescent="0.25">
      <c r="E123" s="3"/>
      <c r="F123" s="3"/>
      <c r="G123" s="3"/>
      <c r="H123" s="3"/>
      <c r="I123" s="3"/>
      <c r="J123" s="3"/>
      <c r="K123" s="3"/>
    </row>
    <row r="124" spans="5:11" x14ac:dyDescent="0.25">
      <c r="E124" s="3"/>
      <c r="F124" s="3"/>
      <c r="G124" s="3"/>
      <c r="H124" s="3"/>
      <c r="I124" s="3"/>
      <c r="J124" s="3"/>
      <c r="K124" s="3"/>
    </row>
    <row r="125" spans="5:11" x14ac:dyDescent="0.25">
      <c r="E125" s="3"/>
      <c r="F125" s="3"/>
      <c r="G125" s="3"/>
      <c r="H125" s="3"/>
      <c r="I125" s="3"/>
      <c r="J125" s="3"/>
      <c r="K125" s="3"/>
    </row>
    <row r="126" spans="5:11" x14ac:dyDescent="0.25">
      <c r="E126" s="3"/>
      <c r="F126" s="3"/>
      <c r="G126" s="3"/>
      <c r="H126" s="3"/>
      <c r="I126" s="3"/>
      <c r="J126" s="3"/>
      <c r="K126" s="3"/>
    </row>
    <row r="127" spans="5:11" x14ac:dyDescent="0.25">
      <c r="E127" s="3"/>
      <c r="F127" s="3"/>
      <c r="G127" s="3"/>
      <c r="H127" s="3"/>
      <c r="I127" s="3"/>
      <c r="J127" s="3"/>
      <c r="K127" s="3"/>
    </row>
    <row r="128" spans="5:11" x14ac:dyDescent="0.25">
      <c r="E128" s="3"/>
      <c r="F128" s="3"/>
      <c r="G128" s="3"/>
      <c r="H128" s="3"/>
      <c r="I128" s="3"/>
      <c r="J128" s="3"/>
      <c r="K128" s="3"/>
    </row>
    <row r="129" spans="5:11" x14ac:dyDescent="0.25">
      <c r="E129" s="3"/>
      <c r="F129" s="3"/>
      <c r="G129" s="3"/>
      <c r="H129" s="3"/>
      <c r="I129" s="3"/>
      <c r="J129" s="3"/>
      <c r="K129" s="3"/>
    </row>
    <row r="130" spans="5:11" x14ac:dyDescent="0.25">
      <c r="E130" s="3"/>
      <c r="F130" s="3"/>
      <c r="G130" s="3"/>
      <c r="H130" s="3"/>
      <c r="I130" s="3"/>
      <c r="J130" s="3"/>
      <c r="K130" s="3"/>
    </row>
    <row r="131" spans="5:11" x14ac:dyDescent="0.25">
      <c r="E131" s="3"/>
      <c r="F131" s="3"/>
      <c r="G131" s="3"/>
      <c r="H131" s="3"/>
      <c r="I131" s="3"/>
      <c r="J131" s="3"/>
      <c r="K131" s="3"/>
    </row>
    <row r="132" spans="5:11" x14ac:dyDescent="0.25">
      <c r="E132" s="3"/>
      <c r="F132" s="3"/>
      <c r="G132" s="3"/>
      <c r="H132" s="3"/>
      <c r="I132" s="3"/>
      <c r="J132" s="3"/>
      <c r="K132" s="3"/>
    </row>
    <row r="133" spans="5:11" x14ac:dyDescent="0.25">
      <c r="E133" s="3"/>
      <c r="F133" s="3"/>
      <c r="G133" s="3"/>
      <c r="H133" s="3"/>
      <c r="I133" s="3"/>
      <c r="J133" s="3"/>
      <c r="K133" s="3"/>
    </row>
    <row r="134" spans="5:11" x14ac:dyDescent="0.25">
      <c r="E134" s="3"/>
      <c r="F134" s="3"/>
      <c r="G134" s="3"/>
      <c r="H134" s="3"/>
      <c r="I134" s="3"/>
      <c r="J134" s="3"/>
      <c r="K134" s="3"/>
    </row>
    <row r="135" spans="5:11" x14ac:dyDescent="0.25">
      <c r="E135" s="3"/>
      <c r="F135" s="3"/>
      <c r="G135" s="3"/>
      <c r="H135" s="3"/>
      <c r="I135" s="3"/>
      <c r="J135" s="3"/>
      <c r="K135" s="3"/>
    </row>
    <row r="136" spans="5:11" x14ac:dyDescent="0.25">
      <c r="E136" s="3"/>
      <c r="F136" s="3"/>
      <c r="G136" s="3"/>
      <c r="H136" s="3"/>
      <c r="I136" s="3"/>
      <c r="J136" s="3"/>
      <c r="K136" s="3"/>
    </row>
    <row r="137" spans="5:11" x14ac:dyDescent="0.25">
      <c r="E137" s="3"/>
      <c r="F137" s="3"/>
      <c r="G137" s="3"/>
      <c r="H137" s="3"/>
      <c r="I137" s="3"/>
      <c r="J137" s="3"/>
      <c r="K137" s="3"/>
    </row>
    <row r="138" spans="5:11" x14ac:dyDescent="0.25">
      <c r="E138" s="3"/>
      <c r="F138" s="3"/>
      <c r="G138" s="3"/>
      <c r="H138" s="3"/>
      <c r="I138" s="3"/>
      <c r="J138" s="3"/>
      <c r="K138" s="3"/>
    </row>
    <row r="139" spans="5:11" x14ac:dyDescent="0.25">
      <c r="E139" s="3"/>
      <c r="F139" s="3"/>
      <c r="G139" s="3"/>
      <c r="H139" s="3"/>
      <c r="I139" s="3"/>
      <c r="J139" s="3"/>
      <c r="K139" s="3"/>
    </row>
    <row r="140" spans="5:11" x14ac:dyDescent="0.25">
      <c r="E140" s="3"/>
      <c r="F140" s="3"/>
      <c r="G140" s="3"/>
      <c r="H140" s="3"/>
      <c r="I140" s="3"/>
      <c r="J140" s="3"/>
      <c r="K140" s="3"/>
    </row>
    <row r="141" spans="5:11" x14ac:dyDescent="0.25">
      <c r="E141" s="3"/>
      <c r="F141" s="3"/>
      <c r="G141" s="3"/>
      <c r="H141" s="3"/>
      <c r="I141" s="3"/>
      <c r="J141" s="3"/>
      <c r="K141" s="3"/>
    </row>
    <row r="142" spans="5:11" x14ac:dyDescent="0.25">
      <c r="E142" s="3"/>
      <c r="F142" s="3"/>
      <c r="G142" s="3"/>
      <c r="H142" s="3"/>
      <c r="I142" s="3"/>
      <c r="J142" s="3"/>
      <c r="K142" s="3"/>
    </row>
    <row r="143" spans="5:11" x14ac:dyDescent="0.25">
      <c r="E143" s="3"/>
      <c r="F143" s="3"/>
      <c r="G143" s="3"/>
      <c r="H143" s="3"/>
      <c r="I143" s="3"/>
      <c r="J143" s="3"/>
      <c r="K143" s="3"/>
    </row>
    <row r="144" spans="5:11" x14ac:dyDescent="0.25">
      <c r="E144" s="3"/>
      <c r="F144" s="3"/>
      <c r="G144" s="3"/>
      <c r="H144" s="3"/>
      <c r="I144" s="3"/>
      <c r="J144" s="3"/>
      <c r="K144" s="3"/>
    </row>
    <row r="145" spans="5:11" x14ac:dyDescent="0.25">
      <c r="E145" s="3"/>
      <c r="F145" s="3"/>
      <c r="G145" s="3"/>
      <c r="H145" s="3"/>
      <c r="I145" s="3"/>
      <c r="J145" s="3"/>
      <c r="K145" s="3"/>
    </row>
    <row r="146" spans="5:11" x14ac:dyDescent="0.25">
      <c r="E146" s="3"/>
      <c r="F146" s="3"/>
      <c r="G146" s="3"/>
      <c r="H146" s="3"/>
      <c r="I146" s="3"/>
      <c r="J146" s="3"/>
      <c r="K146" s="3"/>
    </row>
    <row r="147" spans="5:11" x14ac:dyDescent="0.25">
      <c r="E147" s="3"/>
      <c r="F147" s="3"/>
      <c r="G147" s="3"/>
      <c r="H147" s="3"/>
      <c r="I147" s="3"/>
      <c r="J147" s="3"/>
      <c r="K147" s="3"/>
    </row>
    <row r="148" spans="5:11" x14ac:dyDescent="0.25">
      <c r="E148" s="3"/>
      <c r="F148" s="3"/>
      <c r="G148" s="3"/>
      <c r="H148" s="3"/>
      <c r="I148" s="3"/>
      <c r="J148" s="3"/>
      <c r="K148" s="3"/>
    </row>
    <row r="149" spans="5:11" x14ac:dyDescent="0.25">
      <c r="E149" s="3"/>
      <c r="F149" s="3"/>
      <c r="G149" s="3"/>
      <c r="H149" s="3"/>
      <c r="I149" s="3"/>
      <c r="J149" s="3"/>
      <c r="K149" s="3"/>
    </row>
    <row r="150" spans="5:11" x14ac:dyDescent="0.25">
      <c r="E150" s="3"/>
      <c r="F150" s="3"/>
      <c r="G150" s="3"/>
      <c r="H150" s="3"/>
      <c r="I150" s="3"/>
      <c r="J150" s="3"/>
      <c r="K150" s="3"/>
    </row>
    <row r="151" spans="5:11" x14ac:dyDescent="0.25">
      <c r="E151" s="3"/>
      <c r="F151" s="3"/>
      <c r="G151" s="3"/>
      <c r="H151" s="3"/>
      <c r="I151" s="3"/>
      <c r="J151" s="3"/>
      <c r="K151" s="3"/>
    </row>
    <row r="152" spans="5:11" x14ac:dyDescent="0.25">
      <c r="E152" s="3"/>
      <c r="F152" s="3"/>
      <c r="G152" s="3"/>
      <c r="H152" s="3"/>
      <c r="I152" s="3"/>
      <c r="J152" s="3"/>
      <c r="K152" s="3"/>
    </row>
    <row r="153" spans="5:11" x14ac:dyDescent="0.25">
      <c r="E153" s="3"/>
      <c r="F153" s="3"/>
      <c r="G153" s="3"/>
      <c r="H153" s="3"/>
      <c r="I153" s="3"/>
      <c r="J153" s="3"/>
      <c r="K153" s="3"/>
    </row>
    <row r="154" spans="5:11" x14ac:dyDescent="0.25">
      <c r="E154" s="3"/>
      <c r="F154" s="3"/>
      <c r="G154" s="3"/>
      <c r="H154" s="3"/>
      <c r="I154" s="3"/>
      <c r="J154" s="3"/>
      <c r="K154" s="3"/>
    </row>
    <row r="155" spans="5:11" x14ac:dyDescent="0.25">
      <c r="E155" s="3"/>
      <c r="F155" s="3"/>
      <c r="G155" s="3"/>
      <c r="H155" s="3"/>
      <c r="I155" s="3"/>
      <c r="J155" s="3"/>
      <c r="K155" s="3"/>
    </row>
    <row r="156" spans="5:11" x14ac:dyDescent="0.25">
      <c r="E156" s="3"/>
      <c r="F156" s="3"/>
      <c r="G156" s="3"/>
      <c r="H156" s="3"/>
      <c r="I156" s="3"/>
      <c r="J156" s="3"/>
      <c r="K156" s="3"/>
    </row>
    <row r="157" spans="5:11" x14ac:dyDescent="0.25">
      <c r="E157" s="3"/>
      <c r="F157" s="3"/>
      <c r="G157" s="3"/>
      <c r="H157" s="3"/>
      <c r="I157" s="3"/>
      <c r="J157" s="3"/>
      <c r="K157" s="3"/>
    </row>
    <row r="158" spans="5:11" x14ac:dyDescent="0.25">
      <c r="E158" s="3"/>
      <c r="F158" s="3"/>
      <c r="G158" s="3"/>
      <c r="H158" s="3"/>
      <c r="I158" s="3"/>
      <c r="J158" s="3"/>
      <c r="K158" s="3"/>
    </row>
    <row r="159" spans="5:11" x14ac:dyDescent="0.25">
      <c r="E159" s="3"/>
      <c r="F159" s="3"/>
      <c r="G159" s="3"/>
      <c r="H159" s="3"/>
      <c r="I159" s="3"/>
      <c r="J159" s="3"/>
      <c r="K159" s="3"/>
    </row>
    <row r="160" spans="5:11" x14ac:dyDescent="0.25">
      <c r="E160" s="3"/>
      <c r="F160" s="3"/>
      <c r="G160" s="3"/>
      <c r="H160" s="3"/>
      <c r="I160" s="3"/>
      <c r="J160" s="3"/>
      <c r="K160" s="3"/>
    </row>
    <row r="161" spans="5:11" x14ac:dyDescent="0.25">
      <c r="E161" s="3"/>
      <c r="F161" s="3"/>
      <c r="G161" s="3"/>
      <c r="H161" s="3"/>
      <c r="I161" s="3"/>
      <c r="J161" s="3"/>
      <c r="K161" s="3"/>
    </row>
    <row r="162" spans="5:11" x14ac:dyDescent="0.25">
      <c r="E162" s="3"/>
      <c r="F162" s="3"/>
      <c r="G162" s="3"/>
      <c r="H162" s="3"/>
      <c r="I162" s="3"/>
      <c r="J162" s="3"/>
      <c r="K162" s="3"/>
    </row>
    <row r="163" spans="5:11" x14ac:dyDescent="0.25">
      <c r="E163" s="3"/>
      <c r="F163" s="3"/>
      <c r="G163" s="3"/>
      <c r="H163" s="3"/>
      <c r="I163" s="3"/>
      <c r="J163" s="3"/>
      <c r="K163" s="3"/>
    </row>
    <row r="164" spans="5:11" x14ac:dyDescent="0.25">
      <c r="E164" s="3"/>
      <c r="F164" s="3"/>
      <c r="G164" s="3"/>
      <c r="H164" s="3"/>
      <c r="I164" s="3"/>
      <c r="J164" s="3"/>
      <c r="K164" s="3"/>
    </row>
    <row r="165" spans="5:11" x14ac:dyDescent="0.25">
      <c r="E165" s="3"/>
      <c r="F165" s="3"/>
      <c r="G165" s="3"/>
      <c r="H165" s="3"/>
      <c r="I165" s="3"/>
      <c r="J165" s="3"/>
      <c r="K165" s="3"/>
    </row>
    <row r="166" spans="5:11" x14ac:dyDescent="0.25">
      <c r="E166" s="3"/>
      <c r="F166" s="3"/>
      <c r="G166" s="3"/>
      <c r="H166" s="3"/>
      <c r="I166" s="3"/>
      <c r="J166" s="3"/>
      <c r="K166" s="3"/>
    </row>
    <row r="167" spans="5:11" x14ac:dyDescent="0.25">
      <c r="E167" s="3"/>
      <c r="F167" s="3"/>
      <c r="G167" s="3"/>
      <c r="H167" s="3"/>
      <c r="I167" s="3"/>
      <c r="J167" s="3"/>
      <c r="K167" s="3"/>
    </row>
    <row r="168" spans="5:11" x14ac:dyDescent="0.25">
      <c r="E168" s="3"/>
      <c r="F168" s="3"/>
      <c r="G168" s="3"/>
      <c r="H168" s="3"/>
      <c r="I168" s="3"/>
      <c r="J168" s="3"/>
      <c r="K168" s="3"/>
    </row>
    <row r="169" spans="5:11" x14ac:dyDescent="0.25">
      <c r="E169" s="3"/>
      <c r="F169" s="3"/>
      <c r="G169" s="3"/>
      <c r="H169" s="3"/>
      <c r="I169" s="3"/>
      <c r="J169" s="3"/>
      <c r="K169" s="3"/>
    </row>
    <row r="170" spans="5:11" x14ac:dyDescent="0.25">
      <c r="E170" s="3"/>
      <c r="F170" s="3"/>
      <c r="G170" s="3"/>
      <c r="H170" s="3"/>
      <c r="I170" s="3"/>
      <c r="J170" s="3"/>
      <c r="K170" s="3"/>
    </row>
    <row r="171" spans="5:11" x14ac:dyDescent="0.25">
      <c r="E171" s="3"/>
      <c r="F171" s="3"/>
      <c r="G171" s="3"/>
      <c r="H171" s="3"/>
      <c r="I171" s="3"/>
      <c r="J171" s="3"/>
      <c r="K171" s="3"/>
    </row>
    <row r="172" spans="5:11" x14ac:dyDescent="0.25">
      <c r="E172" s="3"/>
      <c r="F172" s="3"/>
      <c r="G172" s="3"/>
      <c r="H172" s="3"/>
      <c r="I172" s="3"/>
      <c r="J172" s="3"/>
      <c r="K172" s="3"/>
    </row>
    <row r="173" spans="5:11" x14ac:dyDescent="0.25">
      <c r="E173" s="3"/>
      <c r="F173" s="3"/>
      <c r="G173" s="3"/>
      <c r="H173" s="3"/>
      <c r="I173" s="3"/>
      <c r="J173" s="3"/>
      <c r="K173" s="3"/>
    </row>
    <row r="174" spans="5:11" x14ac:dyDescent="0.25">
      <c r="E174" s="3"/>
      <c r="F174" s="3"/>
      <c r="G174" s="3"/>
      <c r="H174" s="3"/>
      <c r="I174" s="3"/>
      <c r="J174" s="3"/>
      <c r="K174" s="3"/>
    </row>
    <row r="175" spans="5:11" x14ac:dyDescent="0.25">
      <c r="E175" s="3"/>
      <c r="F175" s="3"/>
      <c r="G175" s="3"/>
      <c r="H175" s="3"/>
      <c r="I175" s="3"/>
      <c r="J175" s="3"/>
      <c r="K175" s="3"/>
    </row>
    <row r="176" spans="5:11" x14ac:dyDescent="0.25">
      <c r="E176" s="3"/>
      <c r="F176" s="3"/>
      <c r="G176" s="3"/>
      <c r="H176" s="3"/>
      <c r="I176" s="3"/>
      <c r="J176" s="3"/>
      <c r="K176" s="3"/>
    </row>
    <row r="177" spans="5:11" x14ac:dyDescent="0.25">
      <c r="E177" s="3"/>
      <c r="F177" s="3"/>
      <c r="G177" s="3"/>
      <c r="H177" s="3"/>
      <c r="I177" s="3"/>
      <c r="J177" s="3"/>
      <c r="K177" s="3"/>
    </row>
    <row r="178" spans="5:11" x14ac:dyDescent="0.25">
      <c r="E178" s="3"/>
      <c r="F178" s="3"/>
      <c r="G178" s="3"/>
      <c r="H178" s="3"/>
      <c r="I178" s="3"/>
      <c r="J178" s="3"/>
      <c r="K178" s="3"/>
    </row>
    <row r="179" spans="5:11" x14ac:dyDescent="0.25">
      <c r="E179" s="3"/>
      <c r="F179" s="3"/>
      <c r="G179" s="3"/>
      <c r="H179" s="3"/>
      <c r="I179" s="3"/>
      <c r="J179" s="3"/>
      <c r="K179" s="3"/>
    </row>
    <row r="180" spans="5:11" x14ac:dyDescent="0.25">
      <c r="E180" s="3"/>
      <c r="F180" s="3"/>
      <c r="G180" s="3"/>
      <c r="H180" s="3"/>
      <c r="I180" s="3"/>
      <c r="J180" s="3"/>
      <c r="K180" s="3"/>
    </row>
    <row r="181" spans="5:11" x14ac:dyDescent="0.25">
      <c r="E181" s="3"/>
      <c r="F181" s="3"/>
      <c r="G181" s="3"/>
      <c r="H181" s="3"/>
      <c r="I181" s="3"/>
      <c r="J181" s="3"/>
      <c r="K181" s="3"/>
    </row>
    <row r="182" spans="5:11" x14ac:dyDescent="0.25">
      <c r="E182" s="3"/>
      <c r="F182" s="3"/>
      <c r="G182" s="3"/>
      <c r="H182" s="3"/>
      <c r="I182" s="3"/>
      <c r="J182" s="3"/>
      <c r="K182" s="3"/>
    </row>
    <row r="183" spans="5:11" x14ac:dyDescent="0.25">
      <c r="E183" s="3"/>
      <c r="F183" s="3"/>
      <c r="G183" s="3"/>
      <c r="H183" s="3"/>
      <c r="I183" s="3"/>
      <c r="J183" s="3"/>
      <c r="K183" s="3"/>
    </row>
    <row r="184" spans="5:11" x14ac:dyDescent="0.25">
      <c r="E184" s="3"/>
      <c r="F184" s="3"/>
      <c r="G184" s="3"/>
      <c r="H184" s="3"/>
      <c r="I184" s="3"/>
      <c r="J184" s="3"/>
      <c r="K184" s="3"/>
    </row>
    <row r="185" spans="5:11" x14ac:dyDescent="0.25">
      <c r="E185" s="3"/>
      <c r="F185" s="3"/>
      <c r="G185" s="3"/>
      <c r="H185" s="3"/>
      <c r="I185" s="3"/>
      <c r="J185" s="3"/>
      <c r="K185" s="3"/>
    </row>
    <row r="186" spans="5:11" x14ac:dyDescent="0.25">
      <c r="E186" s="3"/>
      <c r="F186" s="3"/>
      <c r="G186" s="3"/>
      <c r="H186" s="3"/>
      <c r="I186" s="3"/>
      <c r="J186" s="3"/>
      <c r="K186" s="3"/>
    </row>
    <row r="187" spans="5:11" x14ac:dyDescent="0.25">
      <c r="E187" s="3"/>
      <c r="F187" s="3"/>
      <c r="G187" s="3"/>
      <c r="H187" s="3"/>
      <c r="I187" s="3"/>
      <c r="J187" s="3"/>
      <c r="K187" s="3"/>
    </row>
    <row r="188" spans="5:11" x14ac:dyDescent="0.25">
      <c r="E188" s="3"/>
      <c r="F188" s="3"/>
      <c r="G188" s="3"/>
      <c r="H188" s="3"/>
      <c r="I188" s="3"/>
      <c r="J188" s="3"/>
      <c r="K188" s="3"/>
    </row>
    <row r="189" spans="5:11" x14ac:dyDescent="0.25">
      <c r="E189" s="3"/>
      <c r="F189" s="3"/>
      <c r="G189" s="3"/>
      <c r="H189" s="3"/>
      <c r="I189" s="3"/>
      <c r="J189" s="3"/>
      <c r="K189" s="3"/>
    </row>
    <row r="190" spans="5:11" x14ac:dyDescent="0.25">
      <c r="E190" s="3"/>
      <c r="F190" s="3"/>
      <c r="G190" s="3"/>
      <c r="H190" s="3"/>
      <c r="I190" s="3"/>
      <c r="J190" s="3"/>
      <c r="K190" s="3"/>
    </row>
    <row r="191" spans="5:11" x14ac:dyDescent="0.25">
      <c r="E191" s="3"/>
      <c r="F191" s="3"/>
      <c r="G191" s="3"/>
      <c r="H191" s="3"/>
      <c r="I191" s="3"/>
      <c r="J191" s="3"/>
      <c r="K191" s="3"/>
    </row>
    <row r="192" spans="5:11" x14ac:dyDescent="0.25">
      <c r="E192" s="3"/>
      <c r="F192" s="3"/>
      <c r="G192" s="3"/>
      <c r="H192" s="3"/>
      <c r="I192" s="3"/>
      <c r="J192" s="3"/>
      <c r="K192" s="3"/>
    </row>
    <row r="193" spans="5:11" x14ac:dyDescent="0.25">
      <c r="E193" s="3"/>
      <c r="F193" s="3"/>
      <c r="G193" s="3"/>
      <c r="H193" s="3"/>
      <c r="I193" s="3"/>
      <c r="J193" s="3"/>
      <c r="K193" s="3"/>
    </row>
    <row r="194" spans="5:11" x14ac:dyDescent="0.25">
      <c r="E194" s="3"/>
      <c r="F194" s="3"/>
      <c r="G194" s="3"/>
      <c r="H194" s="3"/>
      <c r="I194" s="3"/>
      <c r="J194" s="3"/>
      <c r="K194" s="3"/>
    </row>
    <row r="195" spans="5:11" x14ac:dyDescent="0.25">
      <c r="E195" s="3"/>
      <c r="F195" s="3"/>
      <c r="G195" s="3"/>
      <c r="H195" s="3"/>
      <c r="I195" s="3"/>
      <c r="J195" s="3"/>
      <c r="K195" s="3"/>
    </row>
    <row r="196" spans="5:11" x14ac:dyDescent="0.25">
      <c r="E196" s="3"/>
      <c r="F196" s="3"/>
      <c r="G196" s="3"/>
      <c r="H196" s="3"/>
      <c r="I196" s="3"/>
      <c r="J196" s="3"/>
      <c r="K196" s="3"/>
    </row>
    <row r="197" spans="5:11" x14ac:dyDescent="0.25">
      <c r="E197" s="3"/>
      <c r="F197" s="3"/>
      <c r="G197" s="3"/>
      <c r="H197" s="3"/>
      <c r="I197" s="3"/>
      <c r="J197" s="3"/>
      <c r="K197" s="3"/>
    </row>
    <row r="198" spans="5:11" x14ac:dyDescent="0.25">
      <c r="E198" s="3"/>
      <c r="F198" s="3"/>
      <c r="G198" s="3"/>
      <c r="H198" s="3"/>
      <c r="I198" s="3"/>
      <c r="J198" s="3"/>
      <c r="K198" s="3"/>
    </row>
    <row r="199" spans="5:11" x14ac:dyDescent="0.25">
      <c r="E199" s="3"/>
      <c r="F199" s="3"/>
      <c r="G199" s="3"/>
      <c r="H199" s="3"/>
      <c r="I199" s="3"/>
      <c r="J199" s="3"/>
      <c r="K199" s="3"/>
    </row>
    <row r="200" spans="5:11" x14ac:dyDescent="0.25">
      <c r="E200" s="3"/>
      <c r="F200" s="3"/>
      <c r="G200" s="3"/>
      <c r="H200" s="3"/>
      <c r="I200" s="3"/>
      <c r="J200" s="3"/>
      <c r="K200" s="3"/>
    </row>
    <row r="201" spans="5:11" x14ac:dyDescent="0.25">
      <c r="E201" s="3"/>
      <c r="F201" s="3"/>
      <c r="G201" s="3"/>
      <c r="H201" s="3"/>
      <c r="I201" s="3"/>
      <c r="J201" s="3"/>
      <c r="K201" s="3"/>
    </row>
    <row r="202" spans="5:11" x14ac:dyDescent="0.25">
      <c r="E202" s="3"/>
      <c r="F202" s="3"/>
      <c r="G202" s="3"/>
      <c r="H202" s="3"/>
      <c r="I202" s="3"/>
      <c r="J202" s="3"/>
      <c r="K202" s="3"/>
    </row>
    <row r="203" spans="5:11" x14ac:dyDescent="0.25">
      <c r="E203" s="3"/>
      <c r="F203" s="3"/>
      <c r="G203" s="3"/>
      <c r="H203" s="3"/>
      <c r="I203" s="3"/>
      <c r="J203" s="3"/>
      <c r="K203" s="3"/>
    </row>
    <row r="204" spans="5:11" x14ac:dyDescent="0.25">
      <c r="E204" s="3"/>
      <c r="F204" s="3"/>
      <c r="G204" s="3"/>
      <c r="H204" s="3"/>
      <c r="I204" s="3"/>
      <c r="J204" s="3"/>
      <c r="K204" s="3"/>
    </row>
    <row r="205" spans="5:11" x14ac:dyDescent="0.25">
      <c r="E205" s="3"/>
      <c r="F205" s="3"/>
      <c r="G205" s="3"/>
      <c r="H205" s="3"/>
      <c r="I205" s="3"/>
      <c r="J205" s="3"/>
      <c r="K205" s="3"/>
    </row>
    <row r="206" spans="5:11" x14ac:dyDescent="0.25">
      <c r="E206" s="3"/>
      <c r="F206" s="3"/>
      <c r="G206" s="3"/>
      <c r="H206" s="3"/>
      <c r="I206" s="3"/>
      <c r="J206" s="3"/>
      <c r="K206" s="3"/>
    </row>
    <row r="207" spans="5:11" x14ac:dyDescent="0.25">
      <c r="E207" s="3"/>
      <c r="F207" s="3"/>
      <c r="G207" s="3"/>
      <c r="H207" s="3"/>
      <c r="I207" s="3"/>
      <c r="J207" s="3"/>
      <c r="K207" s="3"/>
    </row>
    <row r="208" spans="5:11" x14ac:dyDescent="0.25">
      <c r="E208" s="3"/>
      <c r="F208" s="3"/>
      <c r="G208" s="3"/>
      <c r="H208" s="3"/>
      <c r="I208" s="3"/>
      <c r="J208" s="3"/>
      <c r="K208" s="3"/>
    </row>
    <row r="209" spans="5:11" x14ac:dyDescent="0.25">
      <c r="E209" s="3"/>
      <c r="F209" s="3"/>
      <c r="G209" s="3"/>
      <c r="H209" s="3"/>
      <c r="I209" s="3"/>
      <c r="J209" s="3"/>
      <c r="K209" s="3"/>
    </row>
    <row r="210" spans="5:11" x14ac:dyDescent="0.25">
      <c r="E210" s="3"/>
      <c r="F210" s="3"/>
      <c r="G210" s="3"/>
      <c r="H210" s="3"/>
      <c r="I210" s="3"/>
      <c r="J210" s="3"/>
      <c r="K210" s="3"/>
    </row>
    <row r="211" spans="5:11" x14ac:dyDescent="0.25">
      <c r="E211" s="3"/>
      <c r="F211" s="3"/>
      <c r="G211" s="3"/>
      <c r="H211" s="3"/>
      <c r="I211" s="3"/>
      <c r="J211" s="3"/>
      <c r="K211" s="3"/>
    </row>
    <row r="212" spans="5:11" x14ac:dyDescent="0.25">
      <c r="E212" s="3"/>
      <c r="F212" s="3"/>
      <c r="G212" s="3"/>
      <c r="H212" s="3"/>
      <c r="I212" s="3"/>
      <c r="J212" s="3"/>
      <c r="K212" s="3"/>
    </row>
    <row r="213" spans="5:11" x14ac:dyDescent="0.25">
      <c r="E213" s="3"/>
      <c r="F213" s="3"/>
      <c r="G213" s="3"/>
      <c r="H213" s="3"/>
      <c r="I213" s="3"/>
      <c r="J213" s="3"/>
      <c r="K213" s="3"/>
    </row>
    <row r="214" spans="5:11" x14ac:dyDescent="0.25">
      <c r="E214" s="3"/>
      <c r="F214" s="3"/>
      <c r="G214" s="3"/>
      <c r="H214" s="3"/>
      <c r="I214" s="3"/>
      <c r="J214" s="3"/>
      <c r="K214" s="3"/>
    </row>
    <row r="215" spans="5:11" x14ac:dyDescent="0.25">
      <c r="E215" s="3"/>
      <c r="F215" s="3"/>
      <c r="G215" s="3"/>
      <c r="H215" s="3"/>
      <c r="I215" s="3"/>
      <c r="J215" s="3"/>
      <c r="K215" s="3"/>
    </row>
    <row r="216" spans="5:11" x14ac:dyDescent="0.25">
      <c r="E216" s="3"/>
      <c r="F216" s="3"/>
      <c r="G216" s="3"/>
      <c r="H216" s="3"/>
      <c r="I216" s="3"/>
      <c r="J216" s="3"/>
      <c r="K216" s="3"/>
    </row>
    <row r="217" spans="5:11" x14ac:dyDescent="0.25">
      <c r="E217" s="3"/>
      <c r="F217" s="3"/>
      <c r="G217" s="3"/>
      <c r="H217" s="3"/>
      <c r="I217" s="3"/>
      <c r="J217" s="3"/>
      <c r="K217" s="3"/>
    </row>
    <row r="218" spans="5:11" x14ac:dyDescent="0.25">
      <c r="E218" s="3"/>
      <c r="F218" s="3"/>
      <c r="G218" s="3"/>
      <c r="H218" s="3"/>
      <c r="I218" s="3"/>
      <c r="J218" s="3"/>
      <c r="K218" s="3"/>
    </row>
    <row r="219" spans="5:11" x14ac:dyDescent="0.25">
      <c r="E219" s="3"/>
      <c r="F219" s="3"/>
      <c r="G219" s="3"/>
      <c r="H219" s="3"/>
      <c r="I219" s="3"/>
      <c r="J219" s="3"/>
      <c r="K219" s="3"/>
    </row>
    <row r="220" spans="5:11" x14ac:dyDescent="0.25">
      <c r="E220" s="3"/>
      <c r="F220" s="3"/>
      <c r="G220" s="3"/>
      <c r="H220" s="3"/>
      <c r="I220" s="3"/>
      <c r="J220" s="3"/>
      <c r="K220" s="3"/>
    </row>
    <row r="221" spans="5:11" x14ac:dyDescent="0.25">
      <c r="E221" s="3"/>
      <c r="F221" s="3"/>
      <c r="G221" s="3"/>
      <c r="H221" s="3"/>
      <c r="I221" s="3"/>
      <c r="J221" s="3"/>
      <c r="K221" s="3"/>
    </row>
    <row r="222" spans="5:11" x14ac:dyDescent="0.25">
      <c r="E222" s="3"/>
      <c r="F222" s="3"/>
      <c r="G222" s="3"/>
      <c r="H222" s="3"/>
      <c r="I222" s="3"/>
      <c r="J222" s="3"/>
      <c r="K222" s="3"/>
    </row>
    <row r="223" spans="5:11" x14ac:dyDescent="0.25">
      <c r="E223" s="3"/>
      <c r="F223" s="3"/>
      <c r="G223" s="3"/>
      <c r="H223" s="3"/>
      <c r="I223" s="3"/>
      <c r="J223" s="3"/>
      <c r="K223" s="3"/>
    </row>
    <row r="224" spans="5:11" x14ac:dyDescent="0.25">
      <c r="E224" s="3"/>
      <c r="F224" s="3"/>
      <c r="G224" s="3"/>
      <c r="H224" s="3"/>
      <c r="I224" s="3"/>
      <c r="J224" s="3"/>
      <c r="K224" s="3"/>
    </row>
    <row r="225" spans="5:11" x14ac:dyDescent="0.25">
      <c r="E225" s="3"/>
      <c r="F225" s="3"/>
      <c r="G225" s="3"/>
      <c r="H225" s="3"/>
      <c r="I225" s="3"/>
      <c r="J225" s="3"/>
      <c r="K225" s="3"/>
    </row>
    <row r="226" spans="5:11" x14ac:dyDescent="0.25">
      <c r="E226" s="3"/>
      <c r="F226" s="3"/>
      <c r="G226" s="3"/>
      <c r="H226" s="3"/>
      <c r="I226" s="3"/>
      <c r="J226" s="3"/>
      <c r="K226" s="3"/>
    </row>
    <row r="227" spans="5:11" x14ac:dyDescent="0.25">
      <c r="E227" s="3"/>
      <c r="F227" s="3"/>
      <c r="G227" s="3"/>
      <c r="H227" s="3"/>
      <c r="I227" s="3"/>
      <c r="J227" s="3"/>
      <c r="K227" s="3"/>
    </row>
    <row r="228" spans="5:11" x14ac:dyDescent="0.25">
      <c r="E228" s="3"/>
      <c r="F228" s="3"/>
      <c r="G228" s="3"/>
      <c r="H228" s="3"/>
      <c r="I228" s="3"/>
      <c r="J228" s="3"/>
      <c r="K228" s="3"/>
    </row>
    <row r="229" spans="5:11" x14ac:dyDescent="0.25">
      <c r="E229" s="3"/>
      <c r="F229" s="3"/>
      <c r="G229" s="3"/>
      <c r="H229" s="3"/>
      <c r="I229" s="3"/>
      <c r="J229" s="3"/>
      <c r="K229" s="3"/>
    </row>
    <row r="230" spans="5:11" x14ac:dyDescent="0.25">
      <c r="E230" s="3"/>
      <c r="F230" s="3"/>
      <c r="G230" s="3"/>
      <c r="H230" s="3"/>
      <c r="I230" s="3"/>
      <c r="J230" s="3"/>
      <c r="K230" s="3"/>
    </row>
    <row r="231" spans="5:11" x14ac:dyDescent="0.25">
      <c r="E231" s="3"/>
      <c r="F231" s="3"/>
      <c r="G231" s="3"/>
      <c r="H231" s="3"/>
      <c r="I231" s="3"/>
      <c r="J231" s="3"/>
      <c r="K231" s="3"/>
    </row>
    <row r="232" spans="5:11" x14ac:dyDescent="0.25">
      <c r="E232" s="3"/>
      <c r="F232" s="3"/>
      <c r="G232" s="3"/>
      <c r="H232" s="3"/>
      <c r="I232" s="3"/>
      <c r="J232" s="3"/>
      <c r="K232" s="3"/>
    </row>
    <row r="233" spans="5:11" x14ac:dyDescent="0.25">
      <c r="E233" s="3"/>
      <c r="F233" s="3"/>
      <c r="G233" s="3"/>
      <c r="H233" s="3"/>
      <c r="I233" s="3"/>
      <c r="J233" s="3"/>
      <c r="K233" s="3"/>
    </row>
    <row r="234" spans="5:11" x14ac:dyDescent="0.25">
      <c r="E234" s="3"/>
      <c r="F234" s="3"/>
      <c r="G234" s="3"/>
      <c r="H234" s="3"/>
      <c r="I234" s="3"/>
      <c r="J234" s="3"/>
      <c r="K234" s="3"/>
    </row>
    <row r="235" spans="5:11" x14ac:dyDescent="0.25">
      <c r="E235" s="3"/>
      <c r="F235" s="3"/>
      <c r="G235" s="3"/>
      <c r="H235" s="3"/>
      <c r="I235" s="3"/>
      <c r="J235" s="3"/>
      <c r="K235" s="3"/>
    </row>
    <row r="236" spans="5:11" x14ac:dyDescent="0.25">
      <c r="E236" s="3"/>
      <c r="F236" s="3"/>
      <c r="G236" s="3"/>
      <c r="H236" s="3"/>
      <c r="I236" s="3"/>
      <c r="J236" s="3"/>
      <c r="K236" s="3"/>
    </row>
    <row r="237" spans="5:11" x14ac:dyDescent="0.25">
      <c r="E237" s="3"/>
      <c r="F237" s="3"/>
      <c r="G237" s="3"/>
      <c r="H237" s="3"/>
      <c r="I237" s="3"/>
      <c r="J237" s="3"/>
      <c r="K237" s="3"/>
    </row>
    <row r="238" spans="5:11" x14ac:dyDescent="0.25">
      <c r="E238" s="3"/>
      <c r="F238" s="3"/>
      <c r="G238" s="3"/>
      <c r="H238" s="3"/>
      <c r="I238" s="3"/>
      <c r="J238" s="3"/>
      <c r="K238" s="3"/>
    </row>
    <row r="239" spans="5:11" x14ac:dyDescent="0.25">
      <c r="E239" s="3"/>
      <c r="F239" s="3"/>
      <c r="G239" s="3"/>
      <c r="H239" s="3"/>
      <c r="I239" s="3"/>
      <c r="J239" s="3"/>
      <c r="K239" s="3"/>
    </row>
    <row r="240" spans="5:11" x14ac:dyDescent="0.25">
      <c r="E240" s="3"/>
      <c r="F240" s="3"/>
      <c r="G240" s="3"/>
      <c r="H240" s="3"/>
      <c r="I240" s="3"/>
      <c r="J240" s="3"/>
      <c r="K240" s="3"/>
    </row>
    <row r="241" spans="5:11" x14ac:dyDescent="0.25">
      <c r="E241" s="3"/>
      <c r="F241" s="3"/>
      <c r="G241" s="3"/>
      <c r="H241" s="3"/>
      <c r="I241" s="3"/>
      <c r="J241" s="3"/>
      <c r="K241" s="3"/>
    </row>
    <row r="242" spans="5:11" x14ac:dyDescent="0.25">
      <c r="E242" s="3"/>
      <c r="F242" s="3"/>
      <c r="G242" s="3"/>
      <c r="H242" s="3"/>
      <c r="I242" s="3"/>
      <c r="J242" s="3"/>
      <c r="K242" s="3"/>
    </row>
    <row r="243" spans="5:11" x14ac:dyDescent="0.25">
      <c r="E243" s="3"/>
      <c r="F243" s="3"/>
      <c r="G243" s="3"/>
      <c r="H243" s="3"/>
      <c r="I243" s="3"/>
      <c r="J243" s="3"/>
      <c r="K243" s="3"/>
    </row>
    <row r="244" spans="5:11" x14ac:dyDescent="0.25">
      <c r="E244" s="3"/>
      <c r="F244" s="3"/>
      <c r="G244" s="3"/>
      <c r="H244" s="3"/>
      <c r="I244" s="3"/>
      <c r="J244" s="3"/>
      <c r="K244" s="3"/>
    </row>
    <row r="245" spans="5:11" x14ac:dyDescent="0.25">
      <c r="E245" s="3"/>
      <c r="F245" s="3"/>
      <c r="G245" s="3"/>
      <c r="H245" s="3"/>
      <c r="I245" s="3"/>
      <c r="J245" s="3"/>
      <c r="K245" s="3"/>
    </row>
    <row r="246" spans="5:11" x14ac:dyDescent="0.25">
      <c r="E246" s="3"/>
      <c r="F246" s="3"/>
      <c r="G246" s="3"/>
      <c r="H246" s="3"/>
      <c r="I246" s="3"/>
      <c r="J246" s="3"/>
      <c r="K246" s="3"/>
    </row>
    <row r="247" spans="5:11" x14ac:dyDescent="0.25">
      <c r="E247" s="3"/>
      <c r="F247" s="3"/>
      <c r="G247" s="3"/>
      <c r="H247" s="3"/>
      <c r="I247" s="3"/>
      <c r="J247" s="3"/>
      <c r="K247" s="3"/>
    </row>
    <row r="248" spans="5:11" x14ac:dyDescent="0.25">
      <c r="E248" s="3"/>
      <c r="F248" s="3"/>
      <c r="G248" s="3"/>
      <c r="H248" s="3"/>
      <c r="I248" s="3"/>
      <c r="J248" s="3"/>
      <c r="K248" s="3"/>
    </row>
    <row r="249" spans="5:11" x14ac:dyDescent="0.25">
      <c r="E249" s="3"/>
      <c r="F249" s="3"/>
      <c r="G249" s="3"/>
      <c r="H249" s="3"/>
      <c r="I249" s="3"/>
      <c r="J249" s="3"/>
      <c r="K249" s="3"/>
    </row>
    <row r="250" spans="5:11" x14ac:dyDescent="0.25">
      <c r="E250" s="3"/>
      <c r="F250" s="3"/>
      <c r="G250" s="3"/>
      <c r="H250" s="3"/>
      <c r="I250" s="3"/>
      <c r="J250" s="3"/>
      <c r="K250" s="3"/>
    </row>
    <row r="251" spans="5:11" x14ac:dyDescent="0.25">
      <c r="E251" s="3"/>
      <c r="F251" s="3"/>
      <c r="G251" s="3"/>
      <c r="H251" s="3"/>
      <c r="I251" s="3"/>
      <c r="J251" s="3"/>
      <c r="K251" s="3"/>
    </row>
    <row r="252" spans="5:11" x14ac:dyDescent="0.25">
      <c r="E252" s="3"/>
      <c r="F252" s="3"/>
      <c r="G252" s="3"/>
      <c r="H252" s="3"/>
      <c r="I252" s="3"/>
      <c r="J252" s="3"/>
      <c r="K252" s="3"/>
    </row>
    <row r="253" spans="5:11" x14ac:dyDescent="0.25">
      <c r="E253" s="3"/>
      <c r="F253" s="3"/>
      <c r="G253" s="3"/>
      <c r="H253" s="3"/>
      <c r="I253" s="3"/>
      <c r="J253" s="3"/>
      <c r="K253" s="3"/>
    </row>
    <row r="254" spans="5:11" x14ac:dyDescent="0.25">
      <c r="E254" s="3"/>
      <c r="F254" s="3"/>
      <c r="G254" s="3"/>
      <c r="H254" s="3"/>
      <c r="I254" s="3"/>
      <c r="J254" s="3"/>
      <c r="K254" s="3"/>
    </row>
    <row r="255" spans="5:11" x14ac:dyDescent="0.25">
      <c r="E255" s="3"/>
      <c r="F255" s="3"/>
      <c r="G255" s="3"/>
      <c r="H255" s="3"/>
      <c r="I255" s="3"/>
      <c r="J255" s="3"/>
      <c r="K255" s="3"/>
    </row>
    <row r="256" spans="5:11" x14ac:dyDescent="0.25">
      <c r="E256" s="3"/>
      <c r="F256" s="3"/>
      <c r="G256" s="3"/>
      <c r="H256" s="3"/>
      <c r="I256" s="3"/>
      <c r="J256" s="3"/>
      <c r="K256" s="3"/>
    </row>
    <row r="257" spans="5:11" x14ac:dyDescent="0.25">
      <c r="E257" s="3"/>
      <c r="F257" s="3"/>
      <c r="G257" s="3"/>
      <c r="H257" s="3"/>
      <c r="I257" s="3"/>
      <c r="J257" s="3"/>
      <c r="K257" s="3"/>
    </row>
    <row r="258" spans="5:11" x14ac:dyDescent="0.25">
      <c r="E258" s="3"/>
      <c r="F258" s="3"/>
      <c r="G258" s="3"/>
      <c r="H258" s="3"/>
      <c r="I258" s="3"/>
      <c r="J258" s="3"/>
      <c r="K258" s="3"/>
    </row>
    <row r="259" spans="5:11" x14ac:dyDescent="0.25">
      <c r="E259" s="3"/>
      <c r="F259" s="3"/>
      <c r="G259" s="3"/>
      <c r="H259" s="3"/>
      <c r="I259" s="3"/>
      <c r="J259" s="3"/>
      <c r="K259" s="3"/>
    </row>
    <row r="260" spans="5:11" x14ac:dyDescent="0.25">
      <c r="E260" s="3"/>
      <c r="F260" s="3"/>
      <c r="G260" s="3"/>
      <c r="H260" s="3"/>
      <c r="I260" s="3"/>
      <c r="J260" s="3"/>
      <c r="K260" s="3"/>
    </row>
    <row r="261" spans="5:11" x14ac:dyDescent="0.25">
      <c r="E261" s="3"/>
      <c r="F261" s="3"/>
      <c r="G261" s="3"/>
      <c r="H261" s="3"/>
      <c r="I261" s="3"/>
      <c r="J261" s="3"/>
      <c r="K261" s="3"/>
    </row>
    <row r="262" spans="5:11" x14ac:dyDescent="0.25">
      <c r="E262" s="3"/>
      <c r="F262" s="3"/>
      <c r="G262" s="3"/>
      <c r="H262" s="3"/>
      <c r="I262" s="3"/>
      <c r="J262" s="3"/>
      <c r="K262" s="3"/>
    </row>
    <row r="263" spans="5:11" x14ac:dyDescent="0.25">
      <c r="E263" s="3"/>
      <c r="F263" s="3"/>
      <c r="G263" s="3"/>
      <c r="H263" s="3"/>
      <c r="I263" s="3"/>
      <c r="J263" s="3"/>
      <c r="K263" s="3"/>
    </row>
    <row r="264" spans="5:11" x14ac:dyDescent="0.25">
      <c r="E264" s="3"/>
      <c r="F264" s="3"/>
      <c r="G264" s="3"/>
      <c r="H264" s="3"/>
      <c r="I264" s="3"/>
      <c r="J264" s="3"/>
      <c r="K264" s="3"/>
    </row>
    <row r="265" spans="5:11" x14ac:dyDescent="0.25">
      <c r="E265" s="3"/>
      <c r="F265" s="3"/>
      <c r="G265" s="3"/>
      <c r="H265" s="3"/>
      <c r="I265" s="3"/>
      <c r="J265" s="3"/>
      <c r="K265" s="3"/>
    </row>
    <row r="266" spans="5:11" x14ac:dyDescent="0.25">
      <c r="E266" s="3"/>
      <c r="F266" s="3"/>
      <c r="G266" s="3"/>
      <c r="H266" s="3"/>
      <c r="I266" s="3"/>
      <c r="J266" s="3"/>
      <c r="K266" s="3"/>
    </row>
    <row r="267" spans="5:11" x14ac:dyDescent="0.25">
      <c r="E267" s="3"/>
      <c r="F267" s="3"/>
      <c r="G267" s="3"/>
      <c r="H267" s="3"/>
      <c r="I267" s="3"/>
      <c r="J267" s="3"/>
      <c r="K267" s="3"/>
    </row>
    <row r="268" spans="5:11" x14ac:dyDescent="0.25">
      <c r="E268" s="3"/>
      <c r="F268" s="3"/>
      <c r="G268" s="3"/>
      <c r="H268" s="3"/>
      <c r="I268" s="3"/>
      <c r="J268" s="3"/>
      <c r="K268" s="3"/>
    </row>
    <row r="269" spans="5:11" x14ac:dyDescent="0.25">
      <c r="E269" s="3"/>
      <c r="F269" s="3"/>
      <c r="G269" s="3"/>
      <c r="H269" s="3"/>
      <c r="I269" s="3"/>
      <c r="J269" s="3"/>
      <c r="K269" s="3"/>
    </row>
    <row r="270" spans="5:11" x14ac:dyDescent="0.25">
      <c r="E270" s="3"/>
      <c r="F270" s="3"/>
      <c r="G270" s="3"/>
      <c r="H270" s="3"/>
      <c r="I270" s="3"/>
      <c r="J270" s="3"/>
      <c r="K270" s="3"/>
    </row>
    <row r="271" spans="5:11" x14ac:dyDescent="0.25">
      <c r="E271" s="3"/>
      <c r="F271" s="3"/>
      <c r="G271" s="3"/>
      <c r="H271" s="3"/>
      <c r="I271" s="3"/>
      <c r="J271" s="3"/>
      <c r="K271" s="3"/>
    </row>
    <row r="272" spans="5:11" x14ac:dyDescent="0.25">
      <c r="E272" s="3"/>
      <c r="F272" s="3"/>
      <c r="G272" s="3"/>
      <c r="H272" s="3"/>
      <c r="I272" s="3"/>
      <c r="J272" s="3"/>
      <c r="K272" s="3"/>
    </row>
    <row r="273" spans="5:11" x14ac:dyDescent="0.25">
      <c r="E273" s="3"/>
      <c r="F273" s="3"/>
      <c r="G273" s="3"/>
      <c r="H273" s="3"/>
      <c r="I273" s="3"/>
      <c r="J273" s="3"/>
      <c r="K273" s="3"/>
    </row>
    <row r="274" spans="5:11" x14ac:dyDescent="0.25">
      <c r="E274" s="3"/>
      <c r="F274" s="3"/>
      <c r="G274" s="3"/>
      <c r="H274" s="3"/>
      <c r="I274" s="3"/>
      <c r="J274" s="3"/>
      <c r="K274" s="3"/>
    </row>
    <row r="275" spans="5:11" x14ac:dyDescent="0.25">
      <c r="E275" s="3"/>
      <c r="F275" s="3"/>
      <c r="G275" s="3"/>
      <c r="H275" s="3"/>
      <c r="I275" s="3"/>
      <c r="J275" s="3"/>
      <c r="K275" s="3"/>
    </row>
    <row r="276" spans="5:11" x14ac:dyDescent="0.25">
      <c r="E276" s="3"/>
      <c r="F276" s="3"/>
      <c r="G276" s="3"/>
      <c r="H276" s="3"/>
      <c r="I276" s="3"/>
      <c r="J276" s="3"/>
      <c r="K276" s="3"/>
    </row>
    <row r="277" spans="5:11" x14ac:dyDescent="0.25">
      <c r="E277" s="3"/>
      <c r="F277" s="3"/>
      <c r="G277" s="3"/>
      <c r="H277" s="3"/>
      <c r="I277" s="3"/>
      <c r="J277" s="3"/>
      <c r="K277" s="3"/>
    </row>
    <row r="278" spans="5:11" x14ac:dyDescent="0.25">
      <c r="E278" s="3"/>
      <c r="F278" s="3"/>
      <c r="G278" s="3"/>
      <c r="H278" s="3"/>
      <c r="I278" s="3"/>
      <c r="J278" s="3"/>
      <c r="K278" s="3"/>
    </row>
    <row r="279" spans="5:11" x14ac:dyDescent="0.25">
      <c r="E279" s="3"/>
      <c r="F279" s="3"/>
      <c r="G279" s="3"/>
      <c r="H279" s="3"/>
      <c r="I279" s="3"/>
      <c r="J279" s="3"/>
      <c r="K279" s="3"/>
    </row>
    <row r="280" spans="5:11" x14ac:dyDescent="0.25">
      <c r="E280" s="3"/>
      <c r="F280" s="3"/>
      <c r="G280" s="3"/>
      <c r="H280" s="3"/>
      <c r="I280" s="3"/>
      <c r="J280" s="3"/>
      <c r="K280" s="3"/>
    </row>
    <row r="281" spans="5:11" x14ac:dyDescent="0.25">
      <c r="E281" s="3"/>
      <c r="F281" s="3"/>
      <c r="G281" s="3"/>
      <c r="H281" s="3"/>
      <c r="I281" s="3"/>
      <c r="J281" s="3"/>
      <c r="K281" s="3"/>
    </row>
    <row r="282" spans="5:11" x14ac:dyDescent="0.25">
      <c r="E282" s="3"/>
      <c r="F282" s="3"/>
      <c r="G282" s="3"/>
      <c r="H282" s="3"/>
      <c r="I282" s="3"/>
      <c r="J282" s="3"/>
      <c r="K282" s="3"/>
    </row>
    <row r="283" spans="5:11" x14ac:dyDescent="0.25">
      <c r="E283" s="3"/>
      <c r="F283" s="3"/>
      <c r="G283" s="3"/>
      <c r="H283" s="3"/>
      <c r="I283" s="3"/>
      <c r="J283" s="3"/>
      <c r="K283" s="3"/>
    </row>
    <row r="284" spans="5:11" x14ac:dyDescent="0.25">
      <c r="E284" s="3"/>
      <c r="F284" s="3"/>
      <c r="G284" s="3"/>
      <c r="H284" s="3"/>
      <c r="I284" s="3"/>
      <c r="J284" s="3"/>
      <c r="K284" s="3"/>
    </row>
    <row r="285" spans="5:11" x14ac:dyDescent="0.25">
      <c r="E285" s="3"/>
      <c r="F285" s="3"/>
      <c r="G285" s="3"/>
      <c r="H285" s="3"/>
      <c r="I285" s="3"/>
      <c r="J285" s="3"/>
      <c r="K285" s="3"/>
    </row>
    <row r="286" spans="5:11" x14ac:dyDescent="0.25">
      <c r="E286" s="3"/>
      <c r="F286" s="3"/>
      <c r="G286" s="3"/>
      <c r="H286" s="3"/>
      <c r="I286" s="3"/>
      <c r="J286" s="3"/>
      <c r="K286" s="3"/>
    </row>
    <row r="287" spans="5:11" x14ac:dyDescent="0.25">
      <c r="E287" s="3"/>
      <c r="F287" s="3"/>
      <c r="G287" s="3"/>
      <c r="H287" s="3"/>
      <c r="I287" s="3"/>
      <c r="J287" s="3"/>
      <c r="K287" s="3"/>
    </row>
    <row r="288" spans="5:11" x14ac:dyDescent="0.25">
      <c r="E288" s="3"/>
      <c r="F288" s="3"/>
      <c r="G288" s="3"/>
      <c r="H288" s="3"/>
      <c r="I288" s="3"/>
      <c r="J288" s="3"/>
      <c r="K288" s="3"/>
    </row>
    <row r="289" spans="5:11" x14ac:dyDescent="0.25">
      <c r="E289" s="3"/>
      <c r="F289" s="3"/>
      <c r="G289" s="3"/>
      <c r="H289" s="3"/>
      <c r="I289" s="3"/>
      <c r="J289" s="3"/>
      <c r="K289" s="3"/>
    </row>
    <row r="290" spans="5:11" x14ac:dyDescent="0.25">
      <c r="E290" s="3"/>
      <c r="F290" s="3"/>
      <c r="G290" s="3"/>
      <c r="H290" s="3"/>
      <c r="I290" s="3"/>
      <c r="J290" s="3"/>
      <c r="K290" s="3"/>
    </row>
    <row r="291" spans="5:11" x14ac:dyDescent="0.25">
      <c r="E291" s="3"/>
      <c r="F291" s="3"/>
      <c r="G291" s="3"/>
      <c r="H291" s="3"/>
      <c r="I291" s="3"/>
      <c r="J291" s="3"/>
      <c r="K291" s="3"/>
    </row>
    <row r="292" spans="5:11" x14ac:dyDescent="0.25">
      <c r="E292" s="3"/>
      <c r="F292" s="3"/>
      <c r="G292" s="3"/>
      <c r="H292" s="3"/>
      <c r="I292" s="3"/>
      <c r="J292" s="3"/>
      <c r="K292" s="3"/>
    </row>
    <row r="293" spans="5:11" x14ac:dyDescent="0.25">
      <c r="E293" s="3"/>
      <c r="F293" s="3"/>
      <c r="G293" s="3"/>
      <c r="H293" s="3"/>
      <c r="I293" s="3"/>
      <c r="J293" s="3"/>
      <c r="K293" s="3"/>
    </row>
    <row r="294" spans="5:11" x14ac:dyDescent="0.25">
      <c r="E294" s="3"/>
      <c r="F294" s="3"/>
      <c r="G294" s="3"/>
      <c r="H294" s="3"/>
      <c r="I294" s="3"/>
      <c r="J294" s="3"/>
      <c r="K294" s="3"/>
    </row>
    <row r="295" spans="5:11" x14ac:dyDescent="0.25">
      <c r="E295" s="3"/>
      <c r="F295" s="3"/>
      <c r="G295" s="3"/>
      <c r="H295" s="3"/>
      <c r="I295" s="3"/>
      <c r="J295" s="3"/>
      <c r="K295" s="3"/>
    </row>
    <row r="296" spans="5:11" x14ac:dyDescent="0.25">
      <c r="E296" s="3"/>
      <c r="F296" s="3"/>
      <c r="G296" s="3"/>
      <c r="H296" s="3"/>
      <c r="I296" s="3"/>
      <c r="J296" s="3"/>
      <c r="K296" s="3"/>
    </row>
    <row r="297" spans="5:11" x14ac:dyDescent="0.25">
      <c r="E297" s="3"/>
      <c r="F297" s="3"/>
      <c r="G297" s="3"/>
      <c r="H297" s="3"/>
      <c r="I297" s="3"/>
      <c r="J297" s="3"/>
      <c r="K297" s="3"/>
    </row>
    <row r="298" spans="5:11" x14ac:dyDescent="0.25">
      <c r="E298" s="3"/>
      <c r="F298" s="3"/>
      <c r="G298" s="3"/>
      <c r="H298" s="3"/>
      <c r="I298" s="3"/>
      <c r="J298" s="3"/>
      <c r="K298" s="3"/>
    </row>
    <row r="299" spans="5:11" x14ac:dyDescent="0.25">
      <c r="E299" s="3"/>
      <c r="F299" s="3"/>
      <c r="G299" s="3"/>
      <c r="H299" s="3"/>
      <c r="I299" s="3"/>
      <c r="J299" s="3"/>
      <c r="K299" s="3"/>
    </row>
    <row r="300" spans="5:11" x14ac:dyDescent="0.25">
      <c r="E300" s="3"/>
      <c r="F300" s="3"/>
      <c r="G300" s="3"/>
      <c r="H300" s="3"/>
      <c r="I300" s="3"/>
      <c r="J300" s="3"/>
      <c r="K300" s="3"/>
    </row>
    <row r="301" spans="5:11" x14ac:dyDescent="0.25">
      <c r="E301" s="3"/>
      <c r="F301" s="3"/>
      <c r="G301" s="3"/>
      <c r="H301" s="3"/>
      <c r="I301" s="3"/>
      <c r="J301" s="3"/>
      <c r="K301" s="3"/>
    </row>
    <row r="302" spans="5:11" x14ac:dyDescent="0.25">
      <c r="E302" s="3"/>
      <c r="F302" s="3"/>
      <c r="G302" s="3"/>
      <c r="H302" s="3"/>
      <c r="I302" s="3"/>
      <c r="J302" s="3"/>
      <c r="K302" s="3"/>
    </row>
    <row r="303" spans="5:11" x14ac:dyDescent="0.25">
      <c r="E303" s="3"/>
      <c r="F303" s="3"/>
      <c r="G303" s="3"/>
      <c r="H303" s="3"/>
      <c r="I303" s="3"/>
      <c r="J303" s="3"/>
      <c r="K303" s="3"/>
    </row>
    <row r="304" spans="5:11" x14ac:dyDescent="0.25">
      <c r="E304" s="3"/>
      <c r="F304" s="3"/>
      <c r="G304" s="3"/>
      <c r="H304" s="3"/>
      <c r="I304" s="3"/>
      <c r="J304" s="3"/>
      <c r="K304" s="3"/>
    </row>
    <row r="305" spans="5:11" x14ac:dyDescent="0.25">
      <c r="E305" s="3"/>
      <c r="F305" s="3"/>
      <c r="G305" s="3"/>
      <c r="H305" s="3"/>
      <c r="I305" s="3"/>
      <c r="J305" s="3"/>
      <c r="K305" s="3"/>
    </row>
    <row r="306" spans="5:11" x14ac:dyDescent="0.25">
      <c r="E306" s="3"/>
      <c r="F306" s="3"/>
      <c r="G306" s="3"/>
      <c r="H306" s="3"/>
      <c r="I306" s="3"/>
      <c r="J306" s="3"/>
      <c r="K306" s="3"/>
    </row>
    <row r="307" spans="5:11" x14ac:dyDescent="0.25">
      <c r="E307" s="3"/>
      <c r="F307" s="3"/>
      <c r="G307" s="3"/>
      <c r="H307" s="3"/>
      <c r="I307" s="3"/>
      <c r="J307" s="3"/>
      <c r="K307" s="3"/>
    </row>
    <row r="308" spans="5:11" x14ac:dyDescent="0.25">
      <c r="E308" s="3"/>
      <c r="F308" s="3"/>
      <c r="G308" s="3"/>
      <c r="H308" s="3"/>
      <c r="I308" s="3"/>
      <c r="J308" s="3"/>
      <c r="K308" s="3"/>
    </row>
    <row r="309" spans="5:11" x14ac:dyDescent="0.25">
      <c r="E309" s="3"/>
      <c r="F309" s="3"/>
      <c r="G309" s="3"/>
      <c r="H309" s="3"/>
      <c r="I309" s="3"/>
      <c r="J309" s="3"/>
      <c r="K309" s="3"/>
    </row>
    <row r="310" spans="5:11" x14ac:dyDescent="0.25">
      <c r="E310" s="3"/>
      <c r="F310" s="3"/>
      <c r="G310" s="3"/>
      <c r="H310" s="3"/>
      <c r="I310" s="3"/>
      <c r="J310" s="3"/>
      <c r="K310" s="3"/>
    </row>
    <row r="311" spans="5:11" x14ac:dyDescent="0.25">
      <c r="E311" s="3"/>
      <c r="F311" s="3"/>
      <c r="G311" s="3"/>
      <c r="H311" s="3"/>
      <c r="I311" s="3"/>
      <c r="J311" s="3"/>
      <c r="K311" s="3"/>
    </row>
    <row r="312" spans="5:11" x14ac:dyDescent="0.25">
      <c r="E312" s="3"/>
      <c r="F312" s="3"/>
      <c r="G312" s="3"/>
      <c r="H312" s="3"/>
      <c r="I312" s="3"/>
      <c r="J312" s="3"/>
      <c r="K312" s="3"/>
    </row>
    <row r="313" spans="5:11" x14ac:dyDescent="0.25">
      <c r="E313" s="3"/>
      <c r="F313" s="3"/>
      <c r="G313" s="3"/>
      <c r="H313" s="3"/>
      <c r="I313" s="3"/>
      <c r="J313" s="3"/>
      <c r="K313" s="3"/>
    </row>
    <row r="314" spans="5:11" x14ac:dyDescent="0.25">
      <c r="E314" s="3"/>
      <c r="F314" s="3"/>
      <c r="G314" s="3"/>
      <c r="H314" s="3"/>
      <c r="I314" s="3"/>
      <c r="J314" s="3"/>
      <c r="K314" s="3"/>
    </row>
    <row r="315" spans="5:11" x14ac:dyDescent="0.25">
      <c r="E315" s="3"/>
      <c r="F315" s="3"/>
      <c r="G315" s="3"/>
      <c r="H315" s="3"/>
      <c r="I315" s="3"/>
      <c r="J315" s="3"/>
      <c r="K315" s="3"/>
    </row>
    <row r="316" spans="5:11" x14ac:dyDescent="0.25">
      <c r="E316" s="3"/>
      <c r="F316" s="3"/>
      <c r="G316" s="3"/>
      <c r="H316" s="3"/>
      <c r="I316" s="3"/>
      <c r="J316" s="3"/>
      <c r="K316" s="3"/>
    </row>
    <row r="317" spans="5:11" x14ac:dyDescent="0.25">
      <c r="E317" s="3"/>
      <c r="F317" s="3"/>
      <c r="G317" s="3"/>
      <c r="H317" s="3"/>
      <c r="I317" s="3"/>
      <c r="J317" s="3"/>
      <c r="K317" s="3"/>
    </row>
    <row r="318" spans="5:11" x14ac:dyDescent="0.25">
      <c r="E318" s="3"/>
      <c r="F318" s="3"/>
      <c r="G318" s="3"/>
      <c r="H318" s="3"/>
      <c r="I318" s="3"/>
      <c r="J318" s="3"/>
      <c r="K318" s="3"/>
    </row>
    <row r="319" spans="5:11" x14ac:dyDescent="0.25">
      <c r="E319" s="3"/>
      <c r="F319" s="3"/>
      <c r="G319" s="3"/>
      <c r="H319" s="3"/>
      <c r="I319" s="3"/>
      <c r="J319" s="3"/>
      <c r="K319" s="3"/>
    </row>
    <row r="320" spans="5:11" x14ac:dyDescent="0.25">
      <c r="E320" s="3"/>
      <c r="F320" s="3"/>
      <c r="G320" s="3"/>
      <c r="H320" s="3"/>
      <c r="I320" s="3"/>
      <c r="J320" s="3"/>
      <c r="K320" s="3"/>
    </row>
    <row r="321" spans="5:11" x14ac:dyDescent="0.25">
      <c r="E321" s="3"/>
      <c r="F321" s="3"/>
      <c r="G321" s="3"/>
      <c r="H321" s="3"/>
      <c r="I321" s="3"/>
      <c r="J321" s="3"/>
      <c r="K321" s="3"/>
    </row>
    <row r="322" spans="5:11" x14ac:dyDescent="0.25">
      <c r="E322" s="3"/>
      <c r="F322" s="3"/>
      <c r="G322" s="3"/>
      <c r="H322" s="3"/>
      <c r="I322" s="3"/>
      <c r="J322" s="3"/>
      <c r="K322" s="3"/>
    </row>
    <row r="323" spans="5:11" x14ac:dyDescent="0.25">
      <c r="E323" s="3"/>
      <c r="F323" s="3"/>
      <c r="G323" s="3"/>
      <c r="H323" s="3"/>
      <c r="I323" s="3"/>
      <c r="J323" s="3"/>
      <c r="K323" s="3"/>
    </row>
    <row r="324" spans="5:11" x14ac:dyDescent="0.25">
      <c r="E324" s="3"/>
      <c r="F324" s="3"/>
      <c r="G324" s="3"/>
      <c r="H324" s="3"/>
      <c r="I324" s="3"/>
      <c r="J324" s="3"/>
      <c r="K324" s="3"/>
    </row>
    <row r="325" spans="5:11" x14ac:dyDescent="0.25">
      <c r="E325" s="3"/>
      <c r="F325" s="3"/>
      <c r="G325" s="3"/>
      <c r="H325" s="3"/>
      <c r="I325" s="3"/>
      <c r="J325" s="3"/>
      <c r="K325" s="3"/>
    </row>
    <row r="326" spans="5:11" x14ac:dyDescent="0.25">
      <c r="E326" s="3"/>
      <c r="F326" s="3"/>
      <c r="G326" s="3"/>
      <c r="H326" s="3"/>
      <c r="I326" s="3"/>
      <c r="J326" s="3"/>
      <c r="K326" s="3"/>
    </row>
    <row r="327" spans="5:11" x14ac:dyDescent="0.25">
      <c r="E327" s="3"/>
      <c r="F327" s="3"/>
      <c r="G327" s="3"/>
      <c r="H327" s="3"/>
      <c r="I327" s="3"/>
      <c r="J327" s="3"/>
      <c r="K327" s="3"/>
    </row>
    <row r="328" spans="5:11" x14ac:dyDescent="0.25">
      <c r="E328" s="3"/>
      <c r="F328" s="3"/>
      <c r="G328" s="3"/>
      <c r="H328" s="3"/>
      <c r="I328" s="3"/>
      <c r="J328" s="3"/>
      <c r="K328" s="3"/>
    </row>
    <row r="329" spans="5:11" x14ac:dyDescent="0.25">
      <c r="E329" s="3"/>
      <c r="F329" s="3"/>
      <c r="G329" s="3"/>
      <c r="H329" s="3"/>
      <c r="I329" s="3"/>
      <c r="J329" s="3"/>
      <c r="K329" s="3"/>
    </row>
    <row r="330" spans="5:11" x14ac:dyDescent="0.25">
      <c r="E330" s="3"/>
      <c r="F330" s="3"/>
      <c r="G330" s="3"/>
      <c r="H330" s="3"/>
      <c r="I330" s="3"/>
      <c r="J330" s="3"/>
      <c r="K330" s="3"/>
    </row>
    <row r="331" spans="5:11" x14ac:dyDescent="0.25">
      <c r="E331" s="3"/>
      <c r="F331" s="3"/>
      <c r="G331" s="3"/>
      <c r="H331" s="3"/>
      <c r="I331" s="3"/>
      <c r="J331" s="3"/>
      <c r="K331" s="3"/>
    </row>
    <row r="332" spans="5:11" x14ac:dyDescent="0.25">
      <c r="E332" s="3"/>
      <c r="F332" s="3"/>
      <c r="G332" s="3"/>
      <c r="H332" s="3"/>
      <c r="I332" s="3"/>
      <c r="J332" s="3"/>
      <c r="K332" s="3"/>
    </row>
    <row r="333" spans="5:11" x14ac:dyDescent="0.25">
      <c r="E333" s="3"/>
      <c r="F333" s="3"/>
      <c r="G333" s="3"/>
      <c r="H333" s="3"/>
      <c r="I333" s="3"/>
      <c r="J333" s="3"/>
      <c r="K333" s="3"/>
    </row>
    <row r="334" spans="5:11" x14ac:dyDescent="0.25">
      <c r="E334" s="3"/>
      <c r="F334" s="3"/>
      <c r="G334" s="3"/>
      <c r="H334" s="3"/>
      <c r="I334" s="3"/>
      <c r="J334" s="3"/>
      <c r="K334" s="3"/>
    </row>
    <row r="335" spans="5:11" x14ac:dyDescent="0.25">
      <c r="E335" s="3"/>
      <c r="F335" s="3"/>
      <c r="G335" s="3"/>
      <c r="H335" s="3"/>
      <c r="I335" s="3"/>
      <c r="J335" s="3"/>
      <c r="K335" s="3"/>
    </row>
    <row r="336" spans="5:11" x14ac:dyDescent="0.25">
      <c r="E336" s="3"/>
      <c r="F336" s="3"/>
      <c r="G336" s="3"/>
      <c r="H336" s="3"/>
      <c r="I336" s="3"/>
      <c r="J336" s="3"/>
      <c r="K336" s="3"/>
    </row>
    <row r="337" spans="5:11" x14ac:dyDescent="0.25">
      <c r="E337" s="3"/>
      <c r="F337" s="3"/>
      <c r="G337" s="3"/>
      <c r="H337" s="3"/>
      <c r="I337" s="3"/>
      <c r="J337" s="3"/>
      <c r="K337" s="3"/>
    </row>
    <row r="338" spans="5:11" x14ac:dyDescent="0.25">
      <c r="E338" s="3"/>
      <c r="F338" s="3"/>
      <c r="G338" s="3"/>
      <c r="H338" s="3"/>
      <c r="I338" s="3"/>
      <c r="J338" s="3"/>
      <c r="K338" s="3"/>
    </row>
    <row r="339" spans="5:11" x14ac:dyDescent="0.25">
      <c r="E339" s="3"/>
      <c r="F339" s="3"/>
      <c r="G339" s="3"/>
      <c r="H339" s="3"/>
      <c r="I339" s="3"/>
      <c r="J339" s="3"/>
      <c r="K339" s="3"/>
    </row>
    <row r="340" spans="5:11" x14ac:dyDescent="0.25">
      <c r="E340" s="3"/>
      <c r="F340" s="3"/>
      <c r="G340" s="3"/>
      <c r="H340" s="3"/>
      <c r="I340" s="3"/>
      <c r="J340" s="3"/>
      <c r="K340" s="3"/>
    </row>
    <row r="341" spans="5:11" x14ac:dyDescent="0.25">
      <c r="E341" s="3"/>
      <c r="F341" s="3"/>
      <c r="G341" s="3"/>
      <c r="H341" s="3"/>
      <c r="I341" s="3"/>
      <c r="J341" s="3"/>
      <c r="K341" s="3"/>
    </row>
    <row r="342" spans="5:11" x14ac:dyDescent="0.25">
      <c r="E342" s="3"/>
      <c r="F342" s="3"/>
      <c r="G342" s="3"/>
      <c r="H342" s="3"/>
      <c r="I342" s="3"/>
      <c r="J342" s="3"/>
      <c r="K342" s="3"/>
    </row>
    <row r="343" spans="5:11" x14ac:dyDescent="0.25">
      <c r="E343" s="3"/>
      <c r="F343" s="3"/>
      <c r="G343" s="3"/>
      <c r="H343" s="3"/>
      <c r="I343" s="3"/>
      <c r="J343" s="3"/>
      <c r="K343" s="3"/>
    </row>
    <row r="344" spans="5:11" x14ac:dyDescent="0.25">
      <c r="E344" s="3"/>
      <c r="F344" s="3"/>
      <c r="G344" s="3"/>
      <c r="H344" s="3"/>
      <c r="I344" s="3"/>
      <c r="J344" s="3"/>
      <c r="K344" s="3"/>
    </row>
  </sheetData>
  <mergeCells count="2">
    <mergeCell ref="A1:K1"/>
    <mergeCell ref="A2:K2"/>
  </mergeCells>
  <printOptions horizontalCentered="1" verticalCentered="1"/>
  <pageMargins left="0.17" right="0.17" top="0.32" bottom="0.24" header="0.17" footer="0.17"/>
  <pageSetup scale="84" orientation="portrait" r:id="rId1"/>
  <headerFooter>
    <oddHeader>&amp;R&amp;"-,Bold"&amp;K000000Board Approved 06/19/2023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45"/>
  <sheetViews>
    <sheetView view="pageLayout" zoomScaleNormal="100" workbookViewId="0">
      <selection activeCell="K8" sqref="K8"/>
    </sheetView>
  </sheetViews>
  <sheetFormatPr defaultRowHeight="15" x14ac:dyDescent="0.25"/>
  <cols>
    <col min="1" max="1" width="3.5703125" customWidth="1"/>
    <col min="2" max="2" width="5.42578125" style="2" customWidth="1"/>
    <col min="3" max="3" width="33.7109375" customWidth="1"/>
    <col min="4" max="4" width="1.7109375" customWidth="1"/>
    <col min="5" max="5" width="15.7109375" style="1" customWidth="1"/>
    <col min="6" max="6" width="1.7109375" customWidth="1"/>
    <col min="7" max="7" width="15.7109375" style="1" customWidth="1"/>
    <col min="8" max="8" width="1.7109375" customWidth="1"/>
    <col min="9" max="9" width="15.7109375" style="1" customWidth="1"/>
    <col min="10" max="10" width="1.7109375" customWidth="1"/>
    <col min="11" max="11" width="15.7109375" style="1" customWidth="1"/>
    <col min="12" max="12" width="1.7109375" customWidth="1"/>
    <col min="13" max="13" width="15.7109375" style="1" customWidth="1"/>
    <col min="15" max="15" width="9.7109375" bestFit="1" customWidth="1"/>
    <col min="16" max="16" width="13.28515625" bestFit="1" customWidth="1"/>
    <col min="17" max="17" width="9.85546875" bestFit="1" customWidth="1"/>
  </cols>
  <sheetData>
    <row r="1" spans="1:15" ht="18.75" x14ac:dyDescent="0.3">
      <c r="A1" s="60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5" ht="18.75" x14ac:dyDescent="0.3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5" s="6" customFormat="1" ht="45" x14ac:dyDescent="0.25">
      <c r="B3" s="7"/>
      <c r="E3" s="8" t="s">
        <v>76</v>
      </c>
      <c r="G3" s="8" t="s">
        <v>61</v>
      </c>
      <c r="I3" s="8" t="s">
        <v>75</v>
      </c>
      <c r="K3" s="8" t="s">
        <v>45</v>
      </c>
      <c r="M3" s="8" t="s">
        <v>48</v>
      </c>
    </row>
    <row r="4" spans="1:15" ht="15.75" thickBot="1" x14ac:dyDescent="0.3">
      <c r="A4" s="38" t="s">
        <v>25</v>
      </c>
      <c r="B4" s="39"/>
      <c r="C4" s="38"/>
      <c r="D4" s="38" t="s">
        <v>28</v>
      </c>
      <c r="E4" s="40">
        <v>0.77459999999999996</v>
      </c>
      <c r="F4" s="41" t="s">
        <v>28</v>
      </c>
      <c r="G4" s="40"/>
      <c r="H4" s="41" t="s">
        <v>28</v>
      </c>
      <c r="I4" s="40">
        <v>0.85460000000000003</v>
      </c>
      <c r="J4" s="41" t="s">
        <v>28</v>
      </c>
      <c r="K4" s="47">
        <f>E4-I4</f>
        <v>-8.0000000000000071E-2</v>
      </c>
      <c r="L4" s="46"/>
      <c r="M4" s="59">
        <f>E4/I4-1</f>
        <v>-9.3611046103440287E-2</v>
      </c>
    </row>
    <row r="5" spans="1:15" ht="15.75" thickTop="1" x14ac:dyDescent="0.25"/>
    <row r="6" spans="1:15" x14ac:dyDescent="0.25">
      <c r="A6" t="s">
        <v>0</v>
      </c>
    </row>
    <row r="8" spans="1:15" x14ac:dyDescent="0.25">
      <c r="A8" t="s">
        <v>1</v>
      </c>
    </row>
    <row r="9" spans="1:15" x14ac:dyDescent="0.25">
      <c r="B9" s="2">
        <v>5710</v>
      </c>
      <c r="C9" t="s">
        <v>31</v>
      </c>
      <c r="D9" t="s">
        <v>28</v>
      </c>
      <c r="E9" s="3">
        <f>95277611+300000+25000+2500</f>
        <v>95605111</v>
      </c>
      <c r="F9" s="3" t="s">
        <v>28</v>
      </c>
      <c r="G9" s="3">
        <v>88218834</v>
      </c>
      <c r="H9" s="3" t="s">
        <v>28</v>
      </c>
      <c r="I9" s="3">
        <f>86100000+327500</f>
        <v>86427500</v>
      </c>
      <c r="J9" s="3" t="s">
        <v>28</v>
      </c>
      <c r="K9" s="3">
        <f t="shared" ref="K9:K12" si="0">E9-I9</f>
        <v>9177611</v>
      </c>
      <c r="M9" s="12">
        <f>E9/I9-1</f>
        <v>0.10618855109774095</v>
      </c>
      <c r="O9" s="17"/>
    </row>
    <row r="10" spans="1:15" x14ac:dyDescent="0.25">
      <c r="B10" s="2">
        <v>5730</v>
      </c>
      <c r="C10" t="s">
        <v>32</v>
      </c>
      <c r="E10" s="3">
        <v>260000</v>
      </c>
      <c r="F10" s="3"/>
      <c r="G10" s="3">
        <v>260000</v>
      </c>
      <c r="H10" s="3"/>
      <c r="I10" s="3">
        <v>260000</v>
      </c>
      <c r="J10" s="3"/>
      <c r="K10" s="3">
        <f t="shared" si="0"/>
        <v>0</v>
      </c>
      <c r="M10" s="12">
        <f t="shared" ref="M10:M12" si="1">E10/I10-1</f>
        <v>0</v>
      </c>
    </row>
    <row r="11" spans="1:15" x14ac:dyDescent="0.25">
      <c r="B11" s="2">
        <v>5740</v>
      </c>
      <c r="C11" t="s">
        <v>33</v>
      </c>
      <c r="E11" s="3">
        <f>361000+600000</f>
        <v>961000</v>
      </c>
      <c r="F11" s="3"/>
      <c r="G11" s="3">
        <v>361000</v>
      </c>
      <c r="H11" s="3"/>
      <c r="I11" s="3">
        <v>361000</v>
      </c>
      <c r="J11" s="3"/>
      <c r="K11" s="3">
        <f t="shared" si="0"/>
        <v>600000</v>
      </c>
      <c r="M11" s="12">
        <f t="shared" si="1"/>
        <v>1.662049861495845</v>
      </c>
    </row>
    <row r="12" spans="1:15" x14ac:dyDescent="0.25">
      <c r="B12" s="2">
        <v>5750</v>
      </c>
      <c r="C12" t="s">
        <v>34</v>
      </c>
      <c r="E12" s="3">
        <v>334900</v>
      </c>
      <c r="F12" s="3"/>
      <c r="G12" s="3">
        <v>334900</v>
      </c>
      <c r="H12" s="3"/>
      <c r="I12" s="3">
        <v>334900</v>
      </c>
      <c r="J12" s="3"/>
      <c r="K12" s="3">
        <f t="shared" si="0"/>
        <v>0</v>
      </c>
      <c r="M12" s="12">
        <f t="shared" si="1"/>
        <v>0</v>
      </c>
    </row>
    <row r="13" spans="1:15" x14ac:dyDescent="0.25">
      <c r="E13" s="4"/>
      <c r="F13" s="3"/>
      <c r="G13" s="4"/>
      <c r="H13" s="3"/>
      <c r="I13" s="4"/>
      <c r="J13" s="3"/>
      <c r="K13" s="4"/>
      <c r="M13" s="4"/>
    </row>
    <row r="14" spans="1:15" x14ac:dyDescent="0.25">
      <c r="B14" s="2" t="s">
        <v>43</v>
      </c>
      <c r="E14" s="5">
        <f>SUM(E9:E12)</f>
        <v>97161011</v>
      </c>
      <c r="F14" s="3"/>
      <c r="G14" s="5">
        <f>SUM(G9:G12)</f>
        <v>89174734</v>
      </c>
      <c r="H14" s="3"/>
      <c r="I14" s="5">
        <f>SUM(I9:I12)</f>
        <v>87383400</v>
      </c>
      <c r="J14" s="3"/>
      <c r="K14" s="5">
        <f>SUM(K9:K12)</f>
        <v>9777611</v>
      </c>
      <c r="M14" s="13">
        <f>E14/I14-1</f>
        <v>0.11189323143755003</v>
      </c>
    </row>
    <row r="15" spans="1:15" x14ac:dyDescent="0.25">
      <c r="E15" s="3"/>
      <c r="F15" s="3"/>
      <c r="G15" s="3"/>
      <c r="H15" s="3"/>
      <c r="I15" s="3"/>
      <c r="J15" s="3"/>
      <c r="K15" s="3"/>
      <c r="M15" s="3"/>
    </row>
    <row r="16" spans="1:15" x14ac:dyDescent="0.25">
      <c r="A16" t="s">
        <v>35</v>
      </c>
      <c r="E16" s="3"/>
      <c r="F16" s="3"/>
      <c r="G16" s="3"/>
      <c r="H16" s="3"/>
      <c r="I16" s="3"/>
      <c r="J16" s="3"/>
      <c r="K16" s="3"/>
      <c r="M16" s="3"/>
    </row>
    <row r="17" spans="1:17" x14ac:dyDescent="0.25">
      <c r="B17" s="2">
        <v>5810</v>
      </c>
      <c r="C17" t="s">
        <v>36</v>
      </c>
      <c r="E17" s="3">
        <v>5413794</v>
      </c>
      <c r="F17" s="3"/>
      <c r="G17" s="3">
        <v>6648298</v>
      </c>
      <c r="H17" s="3"/>
      <c r="I17" s="3">
        <v>5165064</v>
      </c>
      <c r="J17" s="3"/>
      <c r="K17" s="3">
        <f t="shared" ref="K17:K19" si="2">E17-I17</f>
        <v>248730</v>
      </c>
      <c r="M17" s="20">
        <f t="shared" ref="M17:M19" si="3">E17/I17-1</f>
        <v>4.8156228073843899E-2</v>
      </c>
    </row>
    <row r="18" spans="1:17" x14ac:dyDescent="0.25">
      <c r="B18" s="2">
        <v>5820</v>
      </c>
      <c r="C18" t="s">
        <v>35</v>
      </c>
      <c r="E18" s="3">
        <v>0</v>
      </c>
      <c r="F18" s="3"/>
      <c r="G18" s="3">
        <v>0</v>
      </c>
      <c r="H18" s="3"/>
      <c r="I18" s="3">
        <v>0</v>
      </c>
      <c r="J18" s="3"/>
      <c r="K18" s="3">
        <f t="shared" si="2"/>
        <v>0</v>
      </c>
      <c r="M18" s="12">
        <v>0</v>
      </c>
    </row>
    <row r="19" spans="1:17" x14ac:dyDescent="0.25">
      <c r="B19" s="2">
        <v>5830</v>
      </c>
      <c r="C19" t="s">
        <v>37</v>
      </c>
      <c r="E19" s="5">
        <v>4604060</v>
      </c>
      <c r="F19" s="3"/>
      <c r="G19" s="5">
        <v>4952060</v>
      </c>
      <c r="H19" s="3"/>
      <c r="I19" s="5">
        <v>4604060</v>
      </c>
      <c r="J19" s="3"/>
      <c r="K19" s="5">
        <f t="shared" si="2"/>
        <v>0</v>
      </c>
      <c r="M19" s="13">
        <f t="shared" si="3"/>
        <v>0</v>
      </c>
    </row>
    <row r="20" spans="1:17" x14ac:dyDescent="0.25">
      <c r="E20" s="3"/>
      <c r="F20" s="3"/>
      <c r="G20" s="3"/>
      <c r="H20" s="3"/>
      <c r="I20" s="3"/>
      <c r="J20" s="3"/>
      <c r="K20" s="3"/>
      <c r="M20" s="3"/>
    </row>
    <row r="21" spans="1:17" x14ac:dyDescent="0.25">
      <c r="B21" s="2" t="s">
        <v>2</v>
      </c>
      <c r="E21" s="5">
        <f>SUM(E17:E19)</f>
        <v>10017854</v>
      </c>
      <c r="F21" s="3"/>
      <c r="G21" s="5">
        <f>SUM(G17:G19)</f>
        <v>11600358</v>
      </c>
      <c r="H21" s="3"/>
      <c r="I21" s="5">
        <f>SUM(I17:I19)</f>
        <v>9769124</v>
      </c>
      <c r="J21" s="3"/>
      <c r="K21" s="5">
        <f>SUM(K17:K19)</f>
        <v>248730</v>
      </c>
      <c r="M21" s="21">
        <f>E21/I21-1</f>
        <v>2.5460829445915545E-2</v>
      </c>
    </row>
    <row r="22" spans="1:17" x14ac:dyDescent="0.25">
      <c r="E22" s="3"/>
      <c r="F22" s="3"/>
      <c r="G22" s="3"/>
      <c r="H22" s="3"/>
      <c r="I22" s="3"/>
      <c r="J22" s="3"/>
      <c r="K22" s="3"/>
      <c r="M22" s="3"/>
    </row>
    <row r="23" spans="1:17" x14ac:dyDescent="0.25">
      <c r="A23" t="s">
        <v>38</v>
      </c>
      <c r="E23" s="3"/>
      <c r="F23" s="3"/>
      <c r="G23" s="3"/>
      <c r="H23" s="3"/>
      <c r="I23" s="3"/>
      <c r="J23" s="3"/>
      <c r="K23" s="3"/>
      <c r="M23" s="3"/>
      <c r="Q23" s="3"/>
    </row>
    <row r="24" spans="1:17" x14ac:dyDescent="0.25">
      <c r="B24" s="2">
        <v>5920</v>
      </c>
      <c r="C24" t="s">
        <v>39</v>
      </c>
      <c r="E24" s="3">
        <v>45000</v>
      </c>
      <c r="F24" s="3"/>
      <c r="G24" s="3">
        <v>45000</v>
      </c>
      <c r="H24" s="3"/>
      <c r="I24" s="3">
        <v>45000</v>
      </c>
      <c r="J24" s="3"/>
      <c r="K24" s="3">
        <f t="shared" ref="K24:K25" si="4">E24-I24</f>
        <v>0</v>
      </c>
      <c r="M24" s="12">
        <f t="shared" ref="M24:M25" si="5">E24/I24-1</f>
        <v>0</v>
      </c>
      <c r="Q24" s="3"/>
    </row>
    <row r="25" spans="1:17" x14ac:dyDescent="0.25">
      <c r="B25" s="2">
        <v>5930</v>
      </c>
      <c r="C25" t="s">
        <v>40</v>
      </c>
      <c r="E25" s="5">
        <v>800000</v>
      </c>
      <c r="F25" s="3"/>
      <c r="G25" s="5">
        <v>1250000</v>
      </c>
      <c r="H25" s="3"/>
      <c r="I25" s="5">
        <v>1250000</v>
      </c>
      <c r="J25" s="3"/>
      <c r="K25" s="5">
        <f t="shared" si="4"/>
        <v>-450000</v>
      </c>
      <c r="M25" s="13">
        <f t="shared" si="5"/>
        <v>-0.36</v>
      </c>
    </row>
    <row r="26" spans="1:17" x14ac:dyDescent="0.25">
      <c r="E26" s="3"/>
      <c r="F26" s="3"/>
      <c r="G26" s="3"/>
      <c r="H26" s="3"/>
      <c r="I26" s="3"/>
      <c r="J26" s="3"/>
      <c r="K26" s="3"/>
      <c r="M26" s="3"/>
    </row>
    <row r="27" spans="1:17" x14ac:dyDescent="0.25">
      <c r="B27" s="2" t="s">
        <v>3</v>
      </c>
      <c r="E27" s="5">
        <f>SUM(E24:E25)</f>
        <v>845000</v>
      </c>
      <c r="F27" s="3"/>
      <c r="G27" s="5">
        <f>SUM(G24:G25)</f>
        <v>1295000</v>
      </c>
      <c r="H27" s="3"/>
      <c r="I27" s="5">
        <f>SUM(I24:I25)</f>
        <v>1295000</v>
      </c>
      <c r="J27" s="3"/>
      <c r="K27" s="5">
        <f>SUM(K24:K25)</f>
        <v>-450000</v>
      </c>
      <c r="M27" s="13">
        <f>E27/I27-1</f>
        <v>-0.34749034749034746</v>
      </c>
    </row>
    <row r="28" spans="1:17" x14ac:dyDescent="0.25">
      <c r="A28" t="s">
        <v>30</v>
      </c>
      <c r="E28" s="3"/>
      <c r="F28" s="3"/>
      <c r="G28" s="3"/>
      <c r="H28" s="3"/>
      <c r="I28" s="3"/>
      <c r="J28" s="3"/>
      <c r="K28" s="3"/>
      <c r="M28" s="3"/>
      <c r="O28" s="3"/>
    </row>
    <row r="29" spans="1:17" x14ac:dyDescent="0.25">
      <c r="B29" s="2">
        <v>7900</v>
      </c>
      <c r="C29" t="s">
        <v>41</v>
      </c>
      <c r="E29" s="5"/>
      <c r="F29" s="3"/>
      <c r="G29" s="5">
        <v>315000</v>
      </c>
      <c r="H29" s="3"/>
      <c r="I29" s="5"/>
      <c r="J29" s="3"/>
      <c r="K29" s="5">
        <f>E29-I29</f>
        <v>0</v>
      </c>
      <c r="M29" s="13">
        <v>0</v>
      </c>
    </row>
    <row r="30" spans="1:17" x14ac:dyDescent="0.25">
      <c r="E30" s="3"/>
      <c r="F30" s="3"/>
      <c r="G30" s="3"/>
      <c r="H30" s="3"/>
      <c r="I30" s="3"/>
      <c r="J30" s="3"/>
      <c r="K30" s="3"/>
      <c r="M30" s="3"/>
    </row>
    <row r="31" spans="1:17" s="9" customFormat="1" ht="15.75" thickBot="1" x14ac:dyDescent="0.3">
      <c r="A31" s="48" t="s">
        <v>4</v>
      </c>
      <c r="B31" s="49"/>
      <c r="C31" s="48"/>
      <c r="D31" s="48" t="s">
        <v>28</v>
      </c>
      <c r="E31" s="50">
        <f>E14+E21+E27+E29</f>
        <v>108023865</v>
      </c>
      <c r="F31" s="48" t="s">
        <v>28</v>
      </c>
      <c r="G31" s="50">
        <f>G14+G21+G27+G29</f>
        <v>102385092</v>
      </c>
      <c r="H31" s="48" t="s">
        <v>28</v>
      </c>
      <c r="I31" s="50">
        <f>I14+I21+I27+I29</f>
        <v>98447524</v>
      </c>
      <c r="J31" s="48" t="s">
        <v>28</v>
      </c>
      <c r="K31" s="50">
        <f>K14+K21+K27+K29</f>
        <v>9576341</v>
      </c>
      <c r="L31" s="38"/>
      <c r="M31" s="51">
        <f>E31/I31-1</f>
        <v>9.727355865242493E-2</v>
      </c>
      <c r="P31" s="14"/>
    </row>
    <row r="32" spans="1:17" ht="15.75" thickTop="1" x14ac:dyDescent="0.25">
      <c r="E32" s="3"/>
      <c r="F32" s="3"/>
      <c r="G32" s="3"/>
      <c r="H32" s="3"/>
      <c r="I32" s="3"/>
      <c r="J32" s="3"/>
      <c r="K32" s="3"/>
      <c r="M32" s="3"/>
      <c r="O32" s="3"/>
      <c r="P32" s="15"/>
    </row>
    <row r="33" spans="1:13" x14ac:dyDescent="0.25">
      <c r="A33" t="s">
        <v>5</v>
      </c>
      <c r="E33" s="3"/>
      <c r="F33" s="3"/>
      <c r="G33" s="12"/>
      <c r="H33" s="3"/>
      <c r="I33" s="3"/>
      <c r="J33" s="3"/>
      <c r="K33" s="3"/>
      <c r="M33" s="3"/>
    </row>
    <row r="34" spans="1:13" x14ac:dyDescent="0.25">
      <c r="E34" s="3"/>
      <c r="F34" s="3"/>
      <c r="G34" s="3"/>
      <c r="H34" s="3"/>
      <c r="I34" s="3"/>
      <c r="J34" s="3"/>
      <c r="K34" s="3"/>
      <c r="M34" s="3"/>
    </row>
    <row r="35" spans="1:13" x14ac:dyDescent="0.25">
      <c r="B35" s="2">
        <v>11</v>
      </c>
      <c r="C35" t="s">
        <v>7</v>
      </c>
      <c r="D35" t="s">
        <v>28</v>
      </c>
      <c r="E35" s="3">
        <v>56966359</v>
      </c>
      <c r="F35" s="3" t="s">
        <v>28</v>
      </c>
      <c r="G35" s="3">
        <v>54276189</v>
      </c>
      <c r="H35" s="3" t="s">
        <v>28</v>
      </c>
      <c r="I35" s="3">
        <v>54093189</v>
      </c>
      <c r="J35" s="3" t="s">
        <v>28</v>
      </c>
      <c r="K35" s="3">
        <f>E35-I35</f>
        <v>2873170</v>
      </c>
      <c r="M35" s="25">
        <f t="shared" ref="M35:M54" si="6">E35/I35-1</f>
        <v>5.3115189788496275E-2</v>
      </c>
    </row>
    <row r="36" spans="1:13" x14ac:dyDescent="0.25">
      <c r="B36" s="2">
        <v>12</v>
      </c>
      <c r="C36" t="s">
        <v>8</v>
      </c>
      <c r="E36" s="3">
        <v>1130251</v>
      </c>
      <c r="F36" s="3"/>
      <c r="G36" s="3">
        <v>1013624</v>
      </c>
      <c r="H36" s="3"/>
      <c r="I36" s="3">
        <v>1018624</v>
      </c>
      <c r="J36" s="3"/>
      <c r="K36" s="3">
        <f t="shared" ref="K36:K54" si="7">E36-I36</f>
        <v>111627</v>
      </c>
      <c r="M36" s="25">
        <f t="shared" si="6"/>
        <v>0.10958606905001256</v>
      </c>
    </row>
    <row r="37" spans="1:13" x14ac:dyDescent="0.25">
      <c r="B37" s="2">
        <v>13</v>
      </c>
      <c r="C37" t="s">
        <v>42</v>
      </c>
      <c r="E37" s="3">
        <v>3108802</v>
      </c>
      <c r="F37" s="3"/>
      <c r="G37" s="3">
        <v>3360318</v>
      </c>
      <c r="H37" s="3"/>
      <c r="I37" s="3">
        <v>3039318</v>
      </c>
      <c r="J37" s="3"/>
      <c r="K37" s="3">
        <f t="shared" si="7"/>
        <v>69484</v>
      </c>
      <c r="M37" s="25">
        <f t="shared" si="6"/>
        <v>2.2861707791024255E-2</v>
      </c>
    </row>
    <row r="38" spans="1:13" x14ac:dyDescent="0.25">
      <c r="B38" s="2">
        <v>21</v>
      </c>
      <c r="C38" t="s">
        <v>9</v>
      </c>
      <c r="E38" s="3">
        <v>1556707</v>
      </c>
      <c r="F38" s="3"/>
      <c r="G38" s="3">
        <v>1513001</v>
      </c>
      <c r="H38" s="3"/>
      <c r="I38" s="3">
        <v>1456001</v>
      </c>
      <c r="J38" s="3"/>
      <c r="K38" s="3">
        <f t="shared" si="7"/>
        <v>100706</v>
      </c>
      <c r="M38" s="25">
        <f t="shared" si="6"/>
        <v>6.9166161286977168E-2</v>
      </c>
    </row>
    <row r="39" spans="1:13" x14ac:dyDescent="0.25">
      <c r="B39" s="2">
        <v>23</v>
      </c>
      <c r="C39" t="s">
        <v>10</v>
      </c>
      <c r="E39" s="3">
        <v>5741986</v>
      </c>
      <c r="F39" s="3"/>
      <c r="G39" s="3">
        <v>5415561</v>
      </c>
      <c r="H39" s="3"/>
      <c r="I39" s="3">
        <v>5407561</v>
      </c>
      <c r="J39" s="3"/>
      <c r="K39" s="3">
        <f t="shared" si="7"/>
        <v>334425</v>
      </c>
      <c r="M39" s="25">
        <f t="shared" si="6"/>
        <v>6.1843962555392373E-2</v>
      </c>
    </row>
    <row r="40" spans="1:13" x14ac:dyDescent="0.25">
      <c r="B40" s="2">
        <v>31</v>
      </c>
      <c r="C40" t="s">
        <v>11</v>
      </c>
      <c r="E40" s="3">
        <v>4074378</v>
      </c>
      <c r="F40" s="3"/>
      <c r="G40" s="3">
        <v>3999984</v>
      </c>
      <c r="H40" s="3"/>
      <c r="I40" s="3">
        <v>3907984</v>
      </c>
      <c r="J40" s="3"/>
      <c r="K40" s="3">
        <f t="shared" si="7"/>
        <v>166394</v>
      </c>
      <c r="M40" s="25">
        <f t="shared" si="6"/>
        <v>4.2577963471702951E-2</v>
      </c>
    </row>
    <row r="41" spans="1:13" x14ac:dyDescent="0.25">
      <c r="B41" s="2">
        <v>33</v>
      </c>
      <c r="C41" t="s">
        <v>12</v>
      </c>
      <c r="E41" s="3">
        <v>1087670</v>
      </c>
      <c r="F41" s="3"/>
      <c r="G41" s="3">
        <v>1056825</v>
      </c>
      <c r="H41" s="3"/>
      <c r="I41" s="3">
        <v>1039825</v>
      </c>
      <c r="J41" s="3"/>
      <c r="K41" s="3">
        <f t="shared" si="7"/>
        <v>47845</v>
      </c>
      <c r="M41" s="25">
        <f t="shared" si="6"/>
        <v>4.6012550188733625E-2</v>
      </c>
    </row>
    <row r="42" spans="1:13" x14ac:dyDescent="0.25">
      <c r="B42" s="2">
        <v>34</v>
      </c>
      <c r="C42" t="s">
        <v>13</v>
      </c>
      <c r="E42" s="3">
        <v>3194577</v>
      </c>
      <c r="F42" s="3"/>
      <c r="G42" s="3">
        <v>3120617</v>
      </c>
      <c r="H42" s="3"/>
      <c r="I42" s="3">
        <v>2811117</v>
      </c>
      <c r="J42" s="3"/>
      <c r="K42" s="3">
        <f t="shared" si="7"/>
        <v>383460</v>
      </c>
      <c r="M42" s="25">
        <f t="shared" si="6"/>
        <v>0.13640840989542591</v>
      </c>
    </row>
    <row r="43" spans="1:13" x14ac:dyDescent="0.25">
      <c r="B43" s="2">
        <v>35</v>
      </c>
      <c r="C43" t="s">
        <v>14</v>
      </c>
      <c r="E43" s="3">
        <v>78936</v>
      </c>
      <c r="F43" s="3"/>
      <c r="G43" s="3">
        <v>76721</v>
      </c>
      <c r="H43" s="3"/>
      <c r="I43" s="3">
        <v>37721</v>
      </c>
      <c r="J43" s="3"/>
      <c r="K43" s="3">
        <f t="shared" si="7"/>
        <v>41215</v>
      </c>
      <c r="M43" s="25">
        <f t="shared" si="6"/>
        <v>1.0926274489011427</v>
      </c>
    </row>
    <row r="44" spans="1:13" x14ac:dyDescent="0.25">
      <c r="B44" s="2">
        <v>36</v>
      </c>
      <c r="C44" t="s">
        <v>15</v>
      </c>
      <c r="E44" s="3">
        <v>2996082</v>
      </c>
      <c r="F44" s="3"/>
      <c r="G44" s="3">
        <v>2940762</v>
      </c>
      <c r="H44" s="3"/>
      <c r="I44" s="3">
        <v>2856762</v>
      </c>
      <c r="J44" s="3"/>
      <c r="K44" s="3">
        <f t="shared" si="7"/>
        <v>139320</v>
      </c>
      <c r="M44" s="25">
        <f t="shared" si="6"/>
        <v>4.8768500841162021E-2</v>
      </c>
    </row>
    <row r="45" spans="1:13" x14ac:dyDescent="0.25">
      <c r="B45" s="2">
        <v>41</v>
      </c>
      <c r="C45" t="s">
        <v>16</v>
      </c>
      <c r="E45" s="3">
        <v>4130541</v>
      </c>
      <c r="F45" s="3"/>
      <c r="G45" s="3">
        <v>4033323</v>
      </c>
      <c r="H45" s="3"/>
      <c r="I45" s="3">
        <v>3962323</v>
      </c>
      <c r="J45" s="3"/>
      <c r="K45" s="3">
        <f t="shared" si="7"/>
        <v>168218</v>
      </c>
      <c r="M45" s="25">
        <f t="shared" si="6"/>
        <v>4.2454388498867957E-2</v>
      </c>
    </row>
    <row r="46" spans="1:13" x14ac:dyDescent="0.25">
      <c r="B46" s="2">
        <v>51</v>
      </c>
      <c r="C46" t="s">
        <v>17</v>
      </c>
      <c r="E46" s="3">
        <v>10236399</v>
      </c>
      <c r="F46" s="3"/>
      <c r="G46" s="3">
        <v>9957799</v>
      </c>
      <c r="H46" s="3"/>
      <c r="I46" s="3">
        <v>9700799</v>
      </c>
      <c r="J46" s="3"/>
      <c r="K46" s="3">
        <f t="shared" si="7"/>
        <v>535600</v>
      </c>
      <c r="M46" s="25">
        <f t="shared" si="6"/>
        <v>5.5211946974677018E-2</v>
      </c>
    </row>
    <row r="47" spans="1:13" x14ac:dyDescent="0.25">
      <c r="B47" s="2">
        <v>52</v>
      </c>
      <c r="C47" t="s">
        <v>20</v>
      </c>
      <c r="E47" s="3">
        <v>1974094</v>
      </c>
      <c r="F47" s="3"/>
      <c r="G47" s="3">
        <v>1947619</v>
      </c>
      <c r="H47" s="3"/>
      <c r="I47" s="3">
        <v>971419</v>
      </c>
      <c r="J47" s="3"/>
      <c r="K47" s="3">
        <f t="shared" si="7"/>
        <v>1002675</v>
      </c>
      <c r="M47" s="25">
        <f t="shared" si="6"/>
        <v>1.0321756111420508</v>
      </c>
    </row>
    <row r="48" spans="1:13" x14ac:dyDescent="0.25">
      <c r="B48" s="2">
        <v>53</v>
      </c>
      <c r="C48" t="s">
        <v>18</v>
      </c>
      <c r="E48" s="3">
        <v>2680717</v>
      </c>
      <c r="F48" s="3"/>
      <c r="G48" s="3">
        <v>2532456</v>
      </c>
      <c r="H48" s="3"/>
      <c r="I48" s="3">
        <v>2393456</v>
      </c>
      <c r="J48" s="3"/>
      <c r="K48" s="3">
        <f t="shared" si="7"/>
        <v>287261</v>
      </c>
      <c r="M48" s="25">
        <f t="shared" si="6"/>
        <v>0.12001933605631354</v>
      </c>
    </row>
    <row r="49" spans="1:16" x14ac:dyDescent="0.25">
      <c r="B49" s="2">
        <v>61</v>
      </c>
      <c r="C49" t="s">
        <v>19</v>
      </c>
      <c r="E49" s="3">
        <v>45610</v>
      </c>
      <c r="F49" s="3"/>
      <c r="G49" s="3">
        <v>45610</v>
      </c>
      <c r="H49" s="3"/>
      <c r="I49" s="3">
        <v>43960</v>
      </c>
      <c r="J49" s="3"/>
      <c r="K49" s="3">
        <f t="shared" si="7"/>
        <v>1650</v>
      </c>
      <c r="M49" s="25">
        <f t="shared" si="6"/>
        <v>3.7534121929026387E-2</v>
      </c>
    </row>
    <row r="50" spans="1:16" x14ac:dyDescent="0.25">
      <c r="B50" s="2">
        <v>71</v>
      </c>
      <c r="C50" t="s">
        <v>21</v>
      </c>
      <c r="E50" s="3">
        <v>286110</v>
      </c>
      <c r="F50" s="3"/>
      <c r="G50" s="3">
        <v>286110</v>
      </c>
      <c r="H50" s="3"/>
      <c r="I50" s="3">
        <v>174110</v>
      </c>
      <c r="J50" s="3"/>
      <c r="K50" s="3">
        <f t="shared" si="7"/>
        <v>112000</v>
      </c>
      <c r="M50" s="25">
        <f t="shared" si="6"/>
        <v>0.64327149503187631</v>
      </c>
    </row>
    <row r="51" spans="1:16" x14ac:dyDescent="0.25">
      <c r="B51" s="2">
        <v>81</v>
      </c>
      <c r="C51" t="s">
        <v>22</v>
      </c>
      <c r="E51" s="3">
        <v>0</v>
      </c>
      <c r="F51" s="3"/>
      <c r="G51" s="3">
        <v>0</v>
      </c>
      <c r="H51" s="3"/>
      <c r="I51" s="3">
        <v>0</v>
      </c>
      <c r="J51" s="3"/>
      <c r="K51" s="3">
        <f t="shared" si="7"/>
        <v>0</v>
      </c>
      <c r="M51" s="25">
        <v>0</v>
      </c>
    </row>
    <row r="52" spans="1:16" x14ac:dyDescent="0.25">
      <c r="B52" s="2">
        <v>91</v>
      </c>
      <c r="C52" t="s">
        <v>23</v>
      </c>
      <c r="E52" s="3">
        <v>9381818</v>
      </c>
      <c r="F52" s="3"/>
      <c r="G52" s="3">
        <v>8694850</v>
      </c>
      <c r="H52" s="3"/>
      <c r="I52" s="3">
        <v>5725432</v>
      </c>
      <c r="J52" s="3"/>
      <c r="K52" s="3">
        <f t="shared" si="7"/>
        <v>3656386</v>
      </c>
      <c r="M52" s="25">
        <v>0</v>
      </c>
    </row>
    <row r="53" spans="1:16" hidden="1" x14ac:dyDescent="0.25">
      <c r="B53" s="2">
        <v>93</v>
      </c>
      <c r="C53" t="s">
        <v>49</v>
      </c>
      <c r="E53" s="3">
        <v>0</v>
      </c>
      <c r="F53" s="3"/>
      <c r="G53" s="3">
        <v>0</v>
      </c>
      <c r="H53" s="3"/>
      <c r="I53" s="3">
        <v>0</v>
      </c>
      <c r="J53" s="3"/>
      <c r="K53" s="3">
        <f t="shared" si="7"/>
        <v>0</v>
      </c>
      <c r="M53" s="12" t="e">
        <f t="shared" si="6"/>
        <v>#DIV/0!</v>
      </c>
    </row>
    <row r="54" spans="1:16" x14ac:dyDescent="0.25">
      <c r="B54" s="2">
        <v>99</v>
      </c>
      <c r="C54" t="s">
        <v>24</v>
      </c>
      <c r="E54" s="3">
        <v>1090000</v>
      </c>
      <c r="F54" s="3"/>
      <c r="G54" s="3">
        <v>990000</v>
      </c>
      <c r="H54" s="3"/>
      <c r="I54" s="3">
        <v>880000</v>
      </c>
      <c r="J54" s="3"/>
      <c r="K54" s="3">
        <f t="shared" si="7"/>
        <v>210000</v>
      </c>
      <c r="M54" s="12">
        <f t="shared" si="6"/>
        <v>0.23863636363636354</v>
      </c>
    </row>
    <row r="55" spans="1:16" x14ac:dyDescent="0.25">
      <c r="B55" s="2" t="str">
        <f>"00"</f>
        <v>00</v>
      </c>
      <c r="C55" t="s">
        <v>50</v>
      </c>
      <c r="E55" s="5">
        <v>0</v>
      </c>
      <c r="F55" s="3"/>
      <c r="G55" s="5">
        <v>0</v>
      </c>
      <c r="H55" s="3"/>
      <c r="I55" s="5">
        <v>0</v>
      </c>
      <c r="J55" s="3"/>
      <c r="K55" s="5">
        <v>0</v>
      </c>
      <c r="M55" s="13">
        <v>0</v>
      </c>
      <c r="P55" s="15"/>
    </row>
    <row r="56" spans="1:16" s="9" customFormat="1" ht="15.75" thickBot="1" x14ac:dyDescent="0.3">
      <c r="A56" s="48" t="s">
        <v>6</v>
      </c>
      <c r="B56" s="49"/>
      <c r="C56" s="48"/>
      <c r="D56" s="48" t="s">
        <v>28</v>
      </c>
      <c r="E56" s="50">
        <f>SUM(E35:E55)</f>
        <v>109761037</v>
      </c>
      <c r="F56" s="52" t="s">
        <v>28</v>
      </c>
      <c r="G56" s="50">
        <f>SUM(G35:G55)</f>
        <v>105261369</v>
      </c>
      <c r="H56" s="52" t="s">
        <v>28</v>
      </c>
      <c r="I56" s="50">
        <f>SUM(I35:I55)</f>
        <v>99519601</v>
      </c>
      <c r="J56" s="52" t="s">
        <v>28</v>
      </c>
      <c r="K56" s="50">
        <f>SUM(K35:K55)</f>
        <v>10241436</v>
      </c>
      <c r="L56" s="38"/>
      <c r="M56" s="53">
        <f>E56/I56-1</f>
        <v>0.10290873252194821</v>
      </c>
    </row>
    <row r="57" spans="1:16" s="9" customFormat="1" ht="15.75" thickTop="1" x14ac:dyDescent="0.25">
      <c r="B57" s="10"/>
      <c r="E57" s="11"/>
      <c r="F57" s="11"/>
      <c r="G57" s="11"/>
      <c r="H57" s="11"/>
      <c r="I57" s="11"/>
      <c r="J57" s="11"/>
      <c r="K57" s="11"/>
      <c r="L57"/>
      <c r="M57" s="11"/>
    </row>
    <row r="58" spans="1:16" s="9" customFormat="1" ht="15.75" thickBot="1" x14ac:dyDescent="0.3">
      <c r="A58" s="48" t="s">
        <v>29</v>
      </c>
      <c r="B58" s="49"/>
      <c r="C58" s="48"/>
      <c r="D58" s="48" t="s">
        <v>28</v>
      </c>
      <c r="E58" s="50">
        <f>E31-E56</f>
        <v>-1737172</v>
      </c>
      <c r="F58" s="48" t="s">
        <v>28</v>
      </c>
      <c r="G58" s="50">
        <f>G31-G56</f>
        <v>-2876277</v>
      </c>
      <c r="H58" s="48" t="s">
        <v>28</v>
      </c>
      <c r="I58" s="50">
        <f>I31-I56</f>
        <v>-1072077</v>
      </c>
      <c r="J58" s="48" t="s">
        <v>28</v>
      </c>
      <c r="K58" s="50">
        <f>K31-K56</f>
        <v>-665095</v>
      </c>
      <c r="L58" s="38"/>
      <c r="M58" s="54">
        <v>0</v>
      </c>
    </row>
    <row r="59" spans="1:16" ht="15.75" thickTop="1" x14ac:dyDescent="0.25">
      <c r="E59" s="3"/>
      <c r="F59" s="3"/>
      <c r="G59" s="3"/>
      <c r="H59" s="3"/>
      <c r="I59" s="3"/>
      <c r="J59" s="3"/>
      <c r="K59" s="3"/>
      <c r="M59" s="3"/>
    </row>
    <row r="60" spans="1:16" x14ac:dyDescent="0.25">
      <c r="B60" s="26"/>
      <c r="C60" s="27"/>
      <c r="D60" s="27"/>
      <c r="E60" s="28"/>
      <c r="F60" s="27"/>
      <c r="G60" s="28"/>
      <c r="H60" s="4"/>
      <c r="I60" s="29" t="s">
        <v>78</v>
      </c>
      <c r="J60" s="29"/>
      <c r="K60" s="30" t="s">
        <v>56</v>
      </c>
      <c r="M60" s="3"/>
    </row>
    <row r="61" spans="1:16" x14ac:dyDescent="0.25">
      <c r="B61" s="31"/>
      <c r="H61" s="3"/>
      <c r="I61" s="55" t="s">
        <v>62</v>
      </c>
      <c r="J61" s="55"/>
      <c r="K61" s="32" t="s">
        <v>63</v>
      </c>
      <c r="M61" s="3"/>
    </row>
    <row r="62" spans="1:16" x14ac:dyDescent="0.25">
      <c r="B62" s="31" t="s">
        <v>55</v>
      </c>
      <c r="E62" s="3"/>
      <c r="F62" s="3"/>
      <c r="G62" s="3"/>
      <c r="H62" s="3"/>
      <c r="I62" s="3"/>
      <c r="J62" s="3"/>
      <c r="K62" s="33"/>
      <c r="M62" s="3"/>
    </row>
    <row r="63" spans="1:16" x14ac:dyDescent="0.25">
      <c r="B63" s="31" t="s">
        <v>58</v>
      </c>
      <c r="E63" s="3"/>
      <c r="F63" s="3"/>
      <c r="G63" s="3"/>
      <c r="H63" s="3" t="s">
        <v>28</v>
      </c>
      <c r="I63" s="36">
        <v>6250</v>
      </c>
      <c r="J63" s="3" t="s">
        <v>28</v>
      </c>
      <c r="K63" s="56">
        <v>11145</v>
      </c>
      <c r="M63" s="3"/>
    </row>
    <row r="64" spans="1:16" x14ac:dyDescent="0.25">
      <c r="B64" s="31"/>
      <c r="E64" s="3"/>
      <c r="F64" s="3"/>
      <c r="G64" s="3"/>
      <c r="H64" s="3"/>
      <c r="I64" s="3"/>
      <c r="J64" s="3"/>
      <c r="K64" s="33"/>
      <c r="M64" s="3"/>
    </row>
    <row r="65" spans="2:13" x14ac:dyDescent="0.25">
      <c r="B65" s="31" t="s">
        <v>57</v>
      </c>
      <c r="E65" s="3"/>
      <c r="F65" s="3"/>
      <c r="G65" s="3"/>
      <c r="H65" s="3"/>
      <c r="I65" s="3"/>
      <c r="J65" s="3"/>
      <c r="K65" s="33"/>
      <c r="M65" s="3"/>
    </row>
    <row r="66" spans="2:13" x14ac:dyDescent="0.25">
      <c r="B66" s="34" t="s">
        <v>59</v>
      </c>
      <c r="C66" s="35"/>
      <c r="D66" s="35"/>
      <c r="E66" s="5"/>
      <c r="F66" s="5"/>
      <c r="G66" s="5"/>
      <c r="H66" s="5" t="s">
        <v>28</v>
      </c>
      <c r="I66" s="5">
        <v>1760</v>
      </c>
      <c r="J66" s="5" t="s">
        <v>28</v>
      </c>
      <c r="K66" s="57">
        <v>2101</v>
      </c>
      <c r="M66" s="3"/>
    </row>
    <row r="67" spans="2:13" x14ac:dyDescent="0.25">
      <c r="E67" s="3"/>
      <c r="F67" s="3"/>
      <c r="G67" s="3"/>
      <c r="H67" s="3"/>
      <c r="I67" s="3"/>
      <c r="J67" s="3"/>
      <c r="K67" s="3"/>
      <c r="M67" s="3"/>
    </row>
    <row r="68" spans="2:13" x14ac:dyDescent="0.25">
      <c r="E68" s="3"/>
      <c r="F68" s="3"/>
      <c r="G68" s="3"/>
      <c r="H68" s="3"/>
      <c r="I68" s="3"/>
      <c r="J68" s="3"/>
      <c r="K68" s="3"/>
      <c r="M68" s="3"/>
    </row>
    <row r="69" spans="2:13" x14ac:dyDescent="0.25">
      <c r="E69" s="3"/>
      <c r="F69" s="3"/>
      <c r="G69" s="3"/>
      <c r="H69" s="3"/>
      <c r="I69" s="3"/>
      <c r="J69" s="3"/>
      <c r="K69" s="3"/>
      <c r="M69" s="3"/>
    </row>
    <row r="70" spans="2:13" x14ac:dyDescent="0.25">
      <c r="E70" s="3"/>
      <c r="F70" s="3"/>
      <c r="G70" s="3"/>
      <c r="H70" s="3"/>
      <c r="I70" s="3"/>
      <c r="J70" s="3"/>
      <c r="K70" s="3"/>
      <c r="M70" s="3"/>
    </row>
    <row r="71" spans="2:13" x14ac:dyDescent="0.25">
      <c r="E71" s="3"/>
      <c r="F71" s="3"/>
      <c r="G71" s="3"/>
      <c r="H71" s="3"/>
      <c r="I71" s="3"/>
      <c r="J71" s="3"/>
      <c r="K71" s="3"/>
      <c r="M71" s="3"/>
    </row>
    <row r="72" spans="2:13" x14ac:dyDescent="0.25">
      <c r="E72" s="3"/>
      <c r="F72" s="3"/>
      <c r="G72" s="3"/>
      <c r="H72" s="3"/>
      <c r="I72" s="3"/>
      <c r="J72" s="3"/>
      <c r="K72" s="3"/>
      <c r="M72" s="3"/>
    </row>
    <row r="73" spans="2:13" x14ac:dyDescent="0.25">
      <c r="E73" s="3"/>
      <c r="F73" s="3"/>
      <c r="G73" s="3"/>
      <c r="H73" s="3"/>
      <c r="I73" s="3"/>
      <c r="J73" s="3"/>
      <c r="K73" s="3"/>
      <c r="M73" s="3"/>
    </row>
    <row r="74" spans="2:13" x14ac:dyDescent="0.25">
      <c r="E74" s="3"/>
      <c r="F74" s="3"/>
      <c r="G74" s="3"/>
      <c r="H74" s="3"/>
      <c r="I74" s="3"/>
      <c r="J74" s="3"/>
      <c r="K74" s="3"/>
      <c r="M74" s="3"/>
    </row>
    <row r="75" spans="2:13" x14ac:dyDescent="0.25">
      <c r="E75" s="3"/>
      <c r="F75" s="3"/>
      <c r="G75" s="3"/>
      <c r="H75" s="3"/>
      <c r="I75" s="3"/>
      <c r="J75" s="3"/>
      <c r="K75" s="3"/>
      <c r="M75" s="3"/>
    </row>
    <row r="76" spans="2:13" x14ac:dyDescent="0.25">
      <c r="E76" s="3"/>
      <c r="F76" s="3"/>
      <c r="G76" s="3"/>
      <c r="H76" s="3"/>
      <c r="I76" s="3"/>
      <c r="J76" s="3"/>
      <c r="K76" s="3"/>
      <c r="M76" s="3"/>
    </row>
    <row r="77" spans="2:13" x14ac:dyDescent="0.25">
      <c r="E77" s="3"/>
      <c r="F77" s="3"/>
      <c r="G77" s="3"/>
      <c r="H77" s="3"/>
      <c r="I77" s="3"/>
      <c r="J77" s="3"/>
      <c r="K77" s="3"/>
      <c r="M77" s="3"/>
    </row>
    <row r="78" spans="2:13" x14ac:dyDescent="0.25">
      <c r="E78" s="3"/>
      <c r="F78" s="3"/>
      <c r="G78" s="3"/>
      <c r="H78" s="3"/>
      <c r="I78" s="3"/>
      <c r="J78" s="3"/>
      <c r="K78" s="3"/>
      <c r="M78" s="3"/>
    </row>
    <row r="79" spans="2:13" x14ac:dyDescent="0.25">
      <c r="E79" s="3"/>
      <c r="F79" s="3"/>
      <c r="G79" s="3"/>
      <c r="H79" s="3"/>
      <c r="I79" s="3"/>
      <c r="J79" s="3"/>
      <c r="K79" s="3"/>
      <c r="M79" s="3"/>
    </row>
    <row r="80" spans="2:13" x14ac:dyDescent="0.25">
      <c r="E80" s="3"/>
      <c r="F80" s="3"/>
      <c r="G80" s="3"/>
      <c r="H80" s="3"/>
      <c r="I80" s="3"/>
      <c r="J80" s="3"/>
      <c r="K80" s="3"/>
      <c r="M80" s="3"/>
    </row>
    <row r="81" spans="5:13" x14ac:dyDescent="0.25">
      <c r="E81" s="3"/>
      <c r="F81" s="3"/>
      <c r="G81" s="3"/>
      <c r="H81" s="3"/>
      <c r="I81" s="3"/>
      <c r="J81" s="3"/>
      <c r="K81" s="3"/>
      <c r="M81" s="3"/>
    </row>
    <row r="82" spans="5:13" x14ac:dyDescent="0.25">
      <c r="E82" s="3"/>
      <c r="F82" s="3"/>
      <c r="G82" s="3"/>
      <c r="H82" s="3"/>
      <c r="I82" s="3"/>
      <c r="J82" s="3"/>
      <c r="K82" s="3"/>
      <c r="M82" s="3"/>
    </row>
    <row r="83" spans="5:13" x14ac:dyDescent="0.25">
      <c r="E83" s="3"/>
      <c r="F83" s="3"/>
      <c r="G83" s="3"/>
      <c r="H83" s="3"/>
      <c r="I83" s="3"/>
      <c r="J83" s="3"/>
      <c r="K83" s="3"/>
      <c r="M83" s="3"/>
    </row>
    <row r="84" spans="5:13" x14ac:dyDescent="0.25">
      <c r="E84" s="3"/>
      <c r="F84" s="3"/>
      <c r="G84" s="3"/>
      <c r="H84" s="3"/>
      <c r="I84" s="3"/>
      <c r="J84" s="3"/>
      <c r="K84" s="3"/>
      <c r="M84" s="3"/>
    </row>
    <row r="85" spans="5:13" x14ac:dyDescent="0.25">
      <c r="E85" s="3"/>
      <c r="F85" s="3"/>
      <c r="G85" s="3"/>
      <c r="H85" s="3"/>
      <c r="I85" s="3"/>
      <c r="J85" s="3"/>
      <c r="K85" s="3"/>
      <c r="M85" s="3"/>
    </row>
    <row r="86" spans="5:13" x14ac:dyDescent="0.25">
      <c r="E86" s="3"/>
      <c r="F86" s="3"/>
      <c r="G86" s="3"/>
      <c r="H86" s="3"/>
      <c r="I86" s="3"/>
      <c r="J86" s="3"/>
      <c r="K86" s="3"/>
      <c r="M86" s="3"/>
    </row>
    <row r="87" spans="5:13" x14ac:dyDescent="0.25">
      <c r="E87" s="3"/>
      <c r="F87" s="3"/>
      <c r="G87" s="3"/>
      <c r="H87" s="3"/>
      <c r="I87" s="3"/>
      <c r="J87" s="3"/>
      <c r="K87" s="3"/>
      <c r="M87" s="3"/>
    </row>
    <row r="88" spans="5:13" x14ac:dyDescent="0.25">
      <c r="E88" s="3"/>
      <c r="F88" s="3"/>
      <c r="G88" s="3"/>
      <c r="H88" s="3"/>
      <c r="I88" s="3"/>
      <c r="J88" s="3"/>
      <c r="K88" s="3"/>
      <c r="M88" s="3"/>
    </row>
    <row r="89" spans="5:13" x14ac:dyDescent="0.25">
      <c r="E89" s="3"/>
      <c r="F89" s="3"/>
      <c r="G89" s="3"/>
      <c r="H89" s="3"/>
      <c r="I89" s="3"/>
      <c r="J89" s="3"/>
      <c r="K89" s="3"/>
      <c r="M89" s="3"/>
    </row>
    <row r="90" spans="5:13" x14ac:dyDescent="0.25">
      <c r="E90" s="3"/>
      <c r="F90" s="3"/>
      <c r="G90" s="3"/>
      <c r="H90" s="3"/>
      <c r="I90" s="3"/>
      <c r="J90" s="3"/>
      <c r="K90" s="3"/>
      <c r="M90" s="3"/>
    </row>
    <row r="91" spans="5:13" x14ac:dyDescent="0.25">
      <c r="E91" s="3"/>
      <c r="F91" s="3"/>
      <c r="G91" s="3"/>
      <c r="H91" s="3"/>
      <c r="I91" s="3"/>
      <c r="J91" s="3"/>
      <c r="K91" s="3"/>
      <c r="M91" s="3"/>
    </row>
    <row r="92" spans="5:13" x14ac:dyDescent="0.25">
      <c r="E92" s="3"/>
      <c r="F92" s="3"/>
      <c r="G92" s="3"/>
      <c r="H92" s="3"/>
      <c r="I92" s="3"/>
      <c r="J92" s="3"/>
      <c r="K92" s="3"/>
      <c r="M92" s="3"/>
    </row>
    <row r="93" spans="5:13" x14ac:dyDescent="0.25">
      <c r="E93" s="3"/>
      <c r="F93" s="3"/>
      <c r="G93" s="3"/>
      <c r="H93" s="3"/>
      <c r="I93" s="3"/>
      <c r="J93" s="3"/>
      <c r="K93" s="3"/>
      <c r="M93" s="3"/>
    </row>
    <row r="94" spans="5:13" x14ac:dyDescent="0.25">
      <c r="E94" s="3"/>
      <c r="F94" s="3"/>
      <c r="G94" s="3"/>
      <c r="H94" s="3"/>
      <c r="I94" s="3"/>
      <c r="J94" s="3"/>
      <c r="K94" s="3"/>
      <c r="M94" s="3"/>
    </row>
    <row r="95" spans="5:13" x14ac:dyDescent="0.25">
      <c r="E95" s="3"/>
      <c r="F95" s="3"/>
      <c r="G95" s="3"/>
      <c r="H95" s="3"/>
      <c r="I95" s="3"/>
      <c r="J95" s="3"/>
      <c r="K95" s="3"/>
      <c r="M95" s="3"/>
    </row>
    <row r="96" spans="5:13" x14ac:dyDescent="0.25">
      <c r="E96" s="3"/>
      <c r="F96" s="3"/>
      <c r="G96" s="3"/>
      <c r="H96" s="3"/>
      <c r="I96" s="3"/>
      <c r="J96" s="3"/>
      <c r="K96" s="3"/>
      <c r="M96" s="3"/>
    </row>
    <row r="97" spans="5:13" x14ac:dyDescent="0.25">
      <c r="E97" s="3"/>
      <c r="F97" s="3"/>
      <c r="G97" s="3"/>
      <c r="H97" s="3"/>
      <c r="I97" s="3"/>
      <c r="J97" s="3"/>
      <c r="K97" s="3"/>
      <c r="M97" s="3"/>
    </row>
    <row r="98" spans="5:13" x14ac:dyDescent="0.25">
      <c r="E98" s="3"/>
      <c r="F98" s="3"/>
      <c r="G98" s="3"/>
      <c r="H98" s="3"/>
      <c r="I98" s="3"/>
      <c r="J98" s="3"/>
      <c r="K98" s="3"/>
      <c r="M98" s="3"/>
    </row>
    <row r="99" spans="5:13" x14ac:dyDescent="0.25">
      <c r="E99" s="3"/>
      <c r="F99" s="3"/>
      <c r="G99" s="3"/>
      <c r="H99" s="3"/>
      <c r="I99" s="3"/>
      <c r="J99" s="3"/>
      <c r="K99" s="3"/>
      <c r="M99" s="3"/>
    </row>
    <row r="100" spans="5:13" x14ac:dyDescent="0.25">
      <c r="E100" s="3"/>
      <c r="F100" s="3"/>
      <c r="G100" s="3"/>
      <c r="H100" s="3"/>
      <c r="I100" s="3"/>
      <c r="J100" s="3"/>
      <c r="K100" s="3"/>
      <c r="M100" s="3"/>
    </row>
    <row r="101" spans="5:13" x14ac:dyDescent="0.25">
      <c r="E101" s="3"/>
      <c r="F101" s="3"/>
      <c r="G101" s="3"/>
      <c r="H101" s="3"/>
      <c r="I101" s="3"/>
      <c r="J101" s="3"/>
      <c r="K101" s="3"/>
      <c r="M101" s="3"/>
    </row>
    <row r="102" spans="5:13" x14ac:dyDescent="0.25">
      <c r="E102" s="3"/>
      <c r="F102" s="3"/>
      <c r="G102" s="3"/>
      <c r="H102" s="3"/>
      <c r="I102" s="3"/>
      <c r="J102" s="3"/>
      <c r="K102" s="3"/>
      <c r="M102" s="3"/>
    </row>
    <row r="103" spans="5:13" x14ac:dyDescent="0.25">
      <c r="E103" s="3"/>
      <c r="F103" s="3"/>
      <c r="G103" s="3"/>
      <c r="H103" s="3"/>
      <c r="I103" s="3"/>
      <c r="J103" s="3"/>
      <c r="K103" s="3"/>
      <c r="M103" s="3"/>
    </row>
    <row r="104" spans="5:13" x14ac:dyDescent="0.25">
      <c r="E104" s="3"/>
      <c r="F104" s="3"/>
      <c r="G104" s="3"/>
      <c r="H104" s="3"/>
      <c r="I104" s="3"/>
      <c r="J104" s="3"/>
      <c r="K104" s="3"/>
      <c r="M104" s="3"/>
    </row>
    <row r="105" spans="5:13" x14ac:dyDescent="0.25">
      <c r="E105" s="3"/>
      <c r="F105" s="3"/>
      <c r="G105" s="3"/>
      <c r="H105" s="3"/>
      <c r="I105" s="3"/>
      <c r="J105" s="3"/>
      <c r="K105" s="3"/>
      <c r="M105" s="3"/>
    </row>
    <row r="106" spans="5:13" x14ac:dyDescent="0.25">
      <c r="E106" s="3"/>
      <c r="F106" s="3"/>
      <c r="G106" s="3"/>
      <c r="H106" s="3"/>
      <c r="I106" s="3"/>
      <c r="J106" s="3"/>
      <c r="K106" s="3"/>
      <c r="M106" s="3"/>
    </row>
    <row r="107" spans="5:13" x14ac:dyDescent="0.25">
      <c r="E107" s="3"/>
      <c r="F107" s="3"/>
      <c r="G107" s="3"/>
      <c r="H107" s="3"/>
      <c r="I107" s="3"/>
      <c r="J107" s="3"/>
      <c r="K107" s="3"/>
      <c r="M107" s="3"/>
    </row>
    <row r="108" spans="5:13" x14ac:dyDescent="0.25">
      <c r="E108" s="3"/>
      <c r="F108" s="3"/>
      <c r="G108" s="3"/>
      <c r="H108" s="3"/>
      <c r="I108" s="3"/>
      <c r="J108" s="3"/>
      <c r="K108" s="3"/>
      <c r="M108" s="3"/>
    </row>
    <row r="109" spans="5:13" x14ac:dyDescent="0.25">
      <c r="E109" s="3"/>
      <c r="F109" s="3"/>
      <c r="G109" s="3"/>
      <c r="H109" s="3"/>
      <c r="I109" s="3"/>
      <c r="J109" s="3"/>
      <c r="K109" s="3"/>
      <c r="M109" s="3"/>
    </row>
    <row r="110" spans="5:13" x14ac:dyDescent="0.25">
      <c r="E110" s="3"/>
      <c r="F110" s="3"/>
      <c r="G110" s="3"/>
      <c r="H110" s="3"/>
      <c r="I110" s="3"/>
      <c r="J110" s="3"/>
      <c r="K110" s="3"/>
      <c r="M110" s="3"/>
    </row>
    <row r="111" spans="5:13" x14ac:dyDescent="0.25">
      <c r="E111" s="3"/>
      <c r="F111" s="3"/>
      <c r="G111" s="3"/>
      <c r="H111" s="3"/>
      <c r="I111" s="3"/>
      <c r="J111" s="3"/>
      <c r="K111" s="3"/>
      <c r="M111" s="3"/>
    </row>
    <row r="112" spans="5:13" x14ac:dyDescent="0.25">
      <c r="E112" s="3"/>
      <c r="F112" s="3"/>
      <c r="G112" s="3"/>
      <c r="H112" s="3"/>
      <c r="I112" s="3"/>
      <c r="J112" s="3"/>
      <c r="K112" s="3"/>
      <c r="M112" s="3"/>
    </row>
    <row r="113" spans="5:13" x14ac:dyDescent="0.25">
      <c r="E113" s="3"/>
      <c r="F113" s="3"/>
      <c r="G113" s="3"/>
      <c r="H113" s="3"/>
      <c r="I113" s="3"/>
      <c r="J113" s="3"/>
      <c r="K113" s="3"/>
      <c r="M113" s="3"/>
    </row>
    <row r="114" spans="5:13" x14ac:dyDescent="0.25">
      <c r="E114" s="3"/>
      <c r="F114" s="3"/>
      <c r="G114" s="3"/>
      <c r="H114" s="3"/>
      <c r="I114" s="3"/>
      <c r="J114" s="3"/>
      <c r="K114" s="3"/>
      <c r="M114" s="3"/>
    </row>
    <row r="115" spans="5:13" x14ac:dyDescent="0.25">
      <c r="E115" s="3"/>
      <c r="F115" s="3"/>
      <c r="G115" s="3"/>
      <c r="H115" s="3"/>
      <c r="I115" s="3"/>
      <c r="J115" s="3"/>
      <c r="K115" s="3"/>
      <c r="M115" s="3"/>
    </row>
    <row r="116" spans="5:13" x14ac:dyDescent="0.25">
      <c r="E116" s="3"/>
      <c r="F116" s="3"/>
      <c r="G116" s="3"/>
      <c r="H116" s="3"/>
      <c r="I116" s="3"/>
      <c r="J116" s="3"/>
      <c r="K116" s="3"/>
      <c r="M116" s="3"/>
    </row>
    <row r="117" spans="5:13" x14ac:dyDescent="0.25">
      <c r="E117" s="3"/>
      <c r="F117" s="3"/>
      <c r="G117" s="3"/>
      <c r="H117" s="3"/>
      <c r="I117" s="3"/>
      <c r="J117" s="3"/>
      <c r="K117" s="3"/>
      <c r="M117" s="3"/>
    </row>
    <row r="118" spans="5:13" x14ac:dyDescent="0.25">
      <c r="E118" s="3"/>
      <c r="F118" s="3"/>
      <c r="G118" s="3"/>
      <c r="H118" s="3"/>
      <c r="I118" s="3"/>
      <c r="J118" s="3"/>
      <c r="K118" s="3"/>
      <c r="M118" s="3"/>
    </row>
    <row r="119" spans="5:13" x14ac:dyDescent="0.25">
      <c r="E119" s="3"/>
      <c r="F119" s="3"/>
      <c r="G119" s="3"/>
      <c r="H119" s="3"/>
      <c r="I119" s="3"/>
      <c r="J119" s="3"/>
      <c r="K119" s="3"/>
      <c r="M119" s="3"/>
    </row>
    <row r="120" spans="5:13" x14ac:dyDescent="0.25">
      <c r="E120" s="3"/>
      <c r="F120" s="3"/>
      <c r="G120" s="3"/>
      <c r="H120" s="3"/>
      <c r="I120" s="3"/>
      <c r="J120" s="3"/>
      <c r="K120" s="3"/>
      <c r="M120" s="3"/>
    </row>
    <row r="121" spans="5:13" x14ac:dyDescent="0.25">
      <c r="E121" s="3"/>
      <c r="F121" s="3"/>
      <c r="G121" s="3"/>
      <c r="H121" s="3"/>
      <c r="I121" s="3"/>
      <c r="J121" s="3"/>
      <c r="K121" s="3"/>
      <c r="M121" s="3"/>
    </row>
    <row r="122" spans="5:13" x14ac:dyDescent="0.25">
      <c r="E122" s="3"/>
      <c r="F122" s="3"/>
      <c r="G122" s="3"/>
      <c r="H122" s="3"/>
      <c r="I122" s="3"/>
      <c r="J122" s="3"/>
      <c r="K122" s="3"/>
      <c r="M122" s="3"/>
    </row>
    <row r="123" spans="5:13" x14ac:dyDescent="0.25">
      <c r="E123" s="3"/>
      <c r="F123" s="3"/>
      <c r="G123" s="3"/>
      <c r="H123" s="3"/>
      <c r="I123" s="3"/>
      <c r="J123" s="3"/>
      <c r="K123" s="3"/>
      <c r="M123" s="3"/>
    </row>
    <row r="124" spans="5:13" x14ac:dyDescent="0.25">
      <c r="E124" s="3"/>
      <c r="F124" s="3"/>
      <c r="G124" s="3"/>
      <c r="H124" s="3"/>
      <c r="I124" s="3"/>
      <c r="J124" s="3"/>
      <c r="K124" s="3"/>
      <c r="M124" s="3"/>
    </row>
    <row r="125" spans="5:13" x14ac:dyDescent="0.25">
      <c r="E125" s="3"/>
      <c r="F125" s="3"/>
      <c r="G125" s="3"/>
      <c r="H125" s="3"/>
      <c r="I125" s="3"/>
      <c r="J125" s="3"/>
      <c r="K125" s="3"/>
      <c r="M125" s="3"/>
    </row>
    <row r="126" spans="5:13" x14ac:dyDescent="0.25">
      <c r="E126" s="3"/>
      <c r="F126" s="3"/>
      <c r="G126" s="3"/>
      <c r="H126" s="3"/>
      <c r="I126" s="3"/>
      <c r="J126" s="3"/>
      <c r="K126" s="3"/>
      <c r="M126" s="3"/>
    </row>
    <row r="127" spans="5:13" x14ac:dyDescent="0.25">
      <c r="E127" s="3"/>
      <c r="F127" s="3"/>
      <c r="G127" s="3"/>
      <c r="H127" s="3"/>
      <c r="I127" s="3"/>
      <c r="J127" s="3"/>
      <c r="K127" s="3"/>
      <c r="M127" s="3"/>
    </row>
    <row r="128" spans="5:13" x14ac:dyDescent="0.25">
      <c r="E128" s="3"/>
      <c r="F128" s="3"/>
      <c r="G128" s="3"/>
      <c r="H128" s="3"/>
      <c r="I128" s="3"/>
      <c r="J128" s="3"/>
      <c r="K128" s="3"/>
      <c r="M128" s="3"/>
    </row>
    <row r="129" spans="5:13" x14ac:dyDescent="0.25">
      <c r="E129" s="3"/>
      <c r="F129" s="3"/>
      <c r="G129" s="3"/>
      <c r="H129" s="3"/>
      <c r="I129" s="3"/>
      <c r="J129" s="3"/>
      <c r="K129" s="3"/>
      <c r="M129" s="3"/>
    </row>
    <row r="130" spans="5:13" x14ac:dyDescent="0.25">
      <c r="E130" s="3"/>
      <c r="F130" s="3"/>
      <c r="G130" s="3"/>
      <c r="H130" s="3"/>
      <c r="I130" s="3"/>
      <c r="J130" s="3"/>
      <c r="K130" s="3"/>
      <c r="M130" s="3"/>
    </row>
    <row r="131" spans="5:13" x14ac:dyDescent="0.25">
      <c r="E131" s="3"/>
      <c r="F131" s="3"/>
      <c r="G131" s="3"/>
      <c r="H131" s="3"/>
      <c r="I131" s="3"/>
      <c r="J131" s="3"/>
      <c r="K131" s="3"/>
      <c r="M131" s="3"/>
    </row>
    <row r="132" spans="5:13" x14ac:dyDescent="0.25">
      <c r="E132" s="3"/>
      <c r="F132" s="3"/>
      <c r="G132" s="3"/>
      <c r="H132" s="3"/>
      <c r="I132" s="3"/>
      <c r="J132" s="3"/>
      <c r="K132" s="3"/>
      <c r="M132" s="3"/>
    </row>
    <row r="133" spans="5:13" x14ac:dyDescent="0.25">
      <c r="E133" s="3"/>
      <c r="F133" s="3"/>
      <c r="G133" s="3"/>
      <c r="H133" s="3"/>
      <c r="I133" s="3"/>
      <c r="J133" s="3"/>
      <c r="K133" s="3"/>
      <c r="M133" s="3"/>
    </row>
    <row r="134" spans="5:13" x14ac:dyDescent="0.25">
      <c r="E134" s="3"/>
      <c r="F134" s="3"/>
      <c r="G134" s="3"/>
      <c r="H134" s="3"/>
      <c r="I134" s="3"/>
      <c r="J134" s="3"/>
      <c r="K134" s="3"/>
      <c r="M134" s="3"/>
    </row>
    <row r="135" spans="5:13" x14ac:dyDescent="0.25">
      <c r="E135" s="3"/>
      <c r="F135" s="3"/>
      <c r="G135" s="3"/>
      <c r="H135" s="3"/>
      <c r="I135" s="3"/>
      <c r="J135" s="3"/>
      <c r="K135" s="3"/>
      <c r="M135" s="3"/>
    </row>
    <row r="136" spans="5:13" x14ac:dyDescent="0.25">
      <c r="E136" s="3"/>
      <c r="F136" s="3"/>
      <c r="G136" s="3"/>
      <c r="H136" s="3"/>
      <c r="I136" s="3"/>
      <c r="J136" s="3"/>
      <c r="K136" s="3"/>
      <c r="M136" s="3"/>
    </row>
    <row r="137" spans="5:13" x14ac:dyDescent="0.25">
      <c r="E137" s="3"/>
      <c r="F137" s="3"/>
      <c r="G137" s="3"/>
      <c r="H137" s="3"/>
      <c r="I137" s="3"/>
      <c r="J137" s="3"/>
      <c r="K137" s="3"/>
      <c r="M137" s="3"/>
    </row>
    <row r="138" spans="5:13" x14ac:dyDescent="0.25">
      <c r="E138" s="3"/>
      <c r="F138" s="3"/>
      <c r="G138" s="3"/>
      <c r="H138" s="3"/>
      <c r="I138" s="3"/>
      <c r="J138" s="3"/>
      <c r="K138" s="3"/>
      <c r="M138" s="3"/>
    </row>
    <row r="139" spans="5:13" x14ac:dyDescent="0.25">
      <c r="E139" s="3"/>
      <c r="F139" s="3"/>
      <c r="G139" s="3"/>
      <c r="H139" s="3"/>
      <c r="I139" s="3"/>
      <c r="J139" s="3"/>
      <c r="K139" s="3"/>
      <c r="M139" s="3"/>
    </row>
    <row r="140" spans="5:13" x14ac:dyDescent="0.25">
      <c r="E140" s="3"/>
      <c r="F140" s="3"/>
      <c r="G140" s="3"/>
      <c r="H140" s="3"/>
      <c r="I140" s="3"/>
      <c r="J140" s="3"/>
      <c r="K140" s="3"/>
      <c r="M140" s="3"/>
    </row>
    <row r="141" spans="5:13" x14ac:dyDescent="0.25">
      <c r="E141" s="3"/>
      <c r="F141" s="3"/>
      <c r="G141" s="3"/>
      <c r="H141" s="3"/>
      <c r="I141" s="3"/>
      <c r="J141" s="3"/>
      <c r="K141" s="3"/>
      <c r="M141" s="3"/>
    </row>
    <row r="142" spans="5:13" x14ac:dyDescent="0.25">
      <c r="E142" s="3"/>
      <c r="F142" s="3"/>
      <c r="G142" s="3"/>
      <c r="H142" s="3"/>
      <c r="I142" s="3"/>
      <c r="J142" s="3"/>
      <c r="K142" s="3"/>
      <c r="M142" s="3"/>
    </row>
    <row r="143" spans="5:13" x14ac:dyDescent="0.25">
      <c r="E143" s="3"/>
      <c r="F143" s="3"/>
      <c r="G143" s="3"/>
      <c r="H143" s="3"/>
      <c r="I143" s="3"/>
      <c r="J143" s="3"/>
      <c r="K143" s="3"/>
      <c r="M143" s="3"/>
    </row>
    <row r="144" spans="5:13" x14ac:dyDescent="0.25">
      <c r="E144" s="3"/>
      <c r="F144" s="3"/>
      <c r="G144" s="3"/>
      <c r="H144" s="3"/>
      <c r="I144" s="3"/>
      <c r="J144" s="3"/>
      <c r="K144" s="3"/>
      <c r="M144" s="3"/>
    </row>
    <row r="145" spans="5:13" x14ac:dyDescent="0.25">
      <c r="E145" s="3"/>
      <c r="F145" s="3"/>
      <c r="G145" s="3"/>
      <c r="H145" s="3"/>
      <c r="I145" s="3"/>
      <c r="J145" s="3"/>
      <c r="K145" s="3"/>
      <c r="M145" s="3"/>
    </row>
    <row r="146" spans="5:13" x14ac:dyDescent="0.25">
      <c r="E146" s="3"/>
      <c r="F146" s="3"/>
      <c r="G146" s="3"/>
      <c r="H146" s="3"/>
      <c r="I146" s="3"/>
      <c r="J146" s="3"/>
      <c r="K146" s="3"/>
      <c r="M146" s="3"/>
    </row>
    <row r="147" spans="5:13" x14ac:dyDescent="0.25">
      <c r="E147" s="3"/>
      <c r="F147" s="3"/>
      <c r="G147" s="3"/>
      <c r="H147" s="3"/>
      <c r="I147" s="3"/>
      <c r="J147" s="3"/>
      <c r="K147" s="3"/>
      <c r="M147" s="3"/>
    </row>
    <row r="148" spans="5:13" x14ac:dyDescent="0.25">
      <c r="E148" s="3"/>
      <c r="F148" s="3"/>
      <c r="G148" s="3"/>
      <c r="H148" s="3"/>
      <c r="I148" s="3"/>
      <c r="J148" s="3"/>
      <c r="K148" s="3"/>
      <c r="M148" s="3"/>
    </row>
    <row r="149" spans="5:13" x14ac:dyDescent="0.25">
      <c r="E149" s="3"/>
      <c r="F149" s="3"/>
      <c r="G149" s="3"/>
      <c r="H149" s="3"/>
      <c r="I149" s="3"/>
      <c r="J149" s="3"/>
      <c r="K149" s="3"/>
      <c r="M149" s="3"/>
    </row>
    <row r="150" spans="5:13" x14ac:dyDescent="0.25">
      <c r="E150" s="3"/>
      <c r="F150" s="3"/>
      <c r="G150" s="3"/>
      <c r="H150" s="3"/>
      <c r="I150" s="3"/>
      <c r="J150" s="3"/>
      <c r="K150" s="3"/>
      <c r="M150" s="3"/>
    </row>
    <row r="151" spans="5:13" x14ac:dyDescent="0.25">
      <c r="E151" s="3"/>
      <c r="F151" s="3"/>
      <c r="G151" s="3"/>
      <c r="H151" s="3"/>
      <c r="I151" s="3"/>
      <c r="J151" s="3"/>
      <c r="K151" s="3"/>
      <c r="M151" s="3"/>
    </row>
    <row r="152" spans="5:13" x14ac:dyDescent="0.25">
      <c r="E152" s="3"/>
      <c r="F152" s="3"/>
      <c r="G152" s="3"/>
      <c r="H152" s="3"/>
      <c r="I152" s="3"/>
      <c r="J152" s="3"/>
      <c r="K152" s="3"/>
      <c r="M152" s="3"/>
    </row>
    <row r="153" spans="5:13" x14ac:dyDescent="0.25">
      <c r="E153" s="3"/>
      <c r="F153" s="3"/>
      <c r="G153" s="3"/>
      <c r="H153" s="3"/>
      <c r="I153" s="3"/>
      <c r="J153" s="3"/>
      <c r="K153" s="3"/>
      <c r="M153" s="3"/>
    </row>
    <row r="154" spans="5:13" x14ac:dyDescent="0.25">
      <c r="E154" s="3"/>
      <c r="F154" s="3"/>
      <c r="G154" s="3"/>
      <c r="H154" s="3"/>
      <c r="I154" s="3"/>
      <c r="J154" s="3"/>
      <c r="K154" s="3"/>
      <c r="M154" s="3"/>
    </row>
    <row r="155" spans="5:13" x14ac:dyDescent="0.25">
      <c r="E155" s="3"/>
      <c r="F155" s="3"/>
      <c r="G155" s="3"/>
      <c r="H155" s="3"/>
      <c r="I155" s="3"/>
      <c r="J155" s="3"/>
      <c r="K155" s="3"/>
      <c r="M155" s="3"/>
    </row>
    <row r="156" spans="5:13" x14ac:dyDescent="0.25">
      <c r="E156" s="3"/>
      <c r="F156" s="3"/>
      <c r="G156" s="3"/>
      <c r="H156" s="3"/>
      <c r="I156" s="3"/>
      <c r="J156" s="3"/>
      <c r="K156" s="3"/>
      <c r="M156" s="3"/>
    </row>
    <row r="157" spans="5:13" x14ac:dyDescent="0.25">
      <c r="E157" s="3"/>
      <c r="F157" s="3"/>
      <c r="G157" s="3"/>
      <c r="H157" s="3"/>
      <c r="I157" s="3"/>
      <c r="J157" s="3"/>
      <c r="K157" s="3"/>
      <c r="M157" s="3"/>
    </row>
    <row r="158" spans="5:13" x14ac:dyDescent="0.25">
      <c r="E158" s="3"/>
      <c r="F158" s="3"/>
      <c r="G158" s="3"/>
      <c r="H158" s="3"/>
      <c r="I158" s="3"/>
      <c r="J158" s="3"/>
      <c r="K158" s="3"/>
      <c r="M158" s="3"/>
    </row>
    <row r="159" spans="5:13" x14ac:dyDescent="0.25">
      <c r="E159" s="3"/>
      <c r="F159" s="3"/>
      <c r="G159" s="3"/>
      <c r="H159" s="3"/>
      <c r="I159" s="3"/>
      <c r="J159" s="3"/>
      <c r="K159" s="3"/>
      <c r="M159" s="3"/>
    </row>
    <row r="160" spans="5:13" x14ac:dyDescent="0.25">
      <c r="E160" s="3"/>
      <c r="F160" s="3"/>
      <c r="G160" s="3"/>
      <c r="H160" s="3"/>
      <c r="I160" s="3"/>
      <c r="J160" s="3"/>
      <c r="K160" s="3"/>
      <c r="M160" s="3"/>
    </row>
    <row r="161" spans="5:13" x14ac:dyDescent="0.25">
      <c r="E161" s="3"/>
      <c r="F161" s="3"/>
      <c r="G161" s="3"/>
      <c r="H161" s="3"/>
      <c r="I161" s="3"/>
      <c r="J161" s="3"/>
      <c r="K161" s="3"/>
      <c r="M161" s="3"/>
    </row>
    <row r="162" spans="5:13" x14ac:dyDescent="0.25">
      <c r="E162" s="3"/>
      <c r="F162" s="3"/>
      <c r="G162" s="3"/>
      <c r="H162" s="3"/>
      <c r="I162" s="3"/>
      <c r="J162" s="3"/>
      <c r="K162" s="3"/>
      <c r="M162" s="3"/>
    </row>
    <row r="163" spans="5:13" x14ac:dyDescent="0.25">
      <c r="E163" s="3"/>
      <c r="F163" s="3"/>
      <c r="G163" s="3"/>
      <c r="H163" s="3"/>
      <c r="I163" s="3"/>
      <c r="J163" s="3"/>
      <c r="K163" s="3"/>
      <c r="M163" s="3"/>
    </row>
    <row r="164" spans="5:13" x14ac:dyDescent="0.25">
      <c r="E164" s="3"/>
      <c r="F164" s="3"/>
      <c r="G164" s="3"/>
      <c r="H164" s="3"/>
      <c r="I164" s="3"/>
      <c r="J164" s="3"/>
      <c r="K164" s="3"/>
      <c r="M164" s="3"/>
    </row>
    <row r="165" spans="5:13" x14ac:dyDescent="0.25">
      <c r="E165" s="3"/>
      <c r="F165" s="3"/>
      <c r="G165" s="3"/>
      <c r="H165" s="3"/>
      <c r="I165" s="3"/>
      <c r="J165" s="3"/>
      <c r="K165" s="3"/>
      <c r="M165" s="3"/>
    </row>
    <row r="166" spans="5:13" x14ac:dyDescent="0.25">
      <c r="E166" s="3"/>
      <c r="F166" s="3"/>
      <c r="G166" s="3"/>
      <c r="H166" s="3"/>
      <c r="I166" s="3"/>
      <c r="J166" s="3"/>
      <c r="K166" s="3"/>
      <c r="M166" s="3"/>
    </row>
    <row r="167" spans="5:13" x14ac:dyDescent="0.25">
      <c r="E167" s="3"/>
      <c r="F167" s="3"/>
      <c r="G167" s="3"/>
      <c r="H167" s="3"/>
      <c r="I167" s="3"/>
      <c r="J167" s="3"/>
      <c r="K167" s="3"/>
      <c r="M167" s="3"/>
    </row>
    <row r="168" spans="5:13" x14ac:dyDescent="0.25">
      <c r="E168" s="3"/>
      <c r="F168" s="3"/>
      <c r="G168" s="3"/>
      <c r="H168" s="3"/>
      <c r="I168" s="3"/>
      <c r="J168" s="3"/>
      <c r="K168" s="3"/>
      <c r="M168" s="3"/>
    </row>
    <row r="169" spans="5:13" x14ac:dyDescent="0.25">
      <c r="E169" s="3"/>
      <c r="F169" s="3"/>
      <c r="G169" s="3"/>
      <c r="H169" s="3"/>
      <c r="I169" s="3"/>
      <c r="J169" s="3"/>
      <c r="K169" s="3"/>
      <c r="M169" s="3"/>
    </row>
    <row r="170" spans="5:13" x14ac:dyDescent="0.25">
      <c r="E170" s="3"/>
      <c r="F170" s="3"/>
      <c r="G170" s="3"/>
      <c r="H170" s="3"/>
      <c r="I170" s="3"/>
      <c r="J170" s="3"/>
      <c r="K170" s="3"/>
      <c r="M170" s="3"/>
    </row>
    <row r="171" spans="5:13" x14ac:dyDescent="0.25">
      <c r="E171" s="3"/>
      <c r="F171" s="3"/>
      <c r="G171" s="3"/>
      <c r="H171" s="3"/>
      <c r="I171" s="3"/>
      <c r="J171" s="3"/>
      <c r="K171" s="3"/>
      <c r="M171" s="3"/>
    </row>
    <row r="172" spans="5:13" x14ac:dyDescent="0.25">
      <c r="E172" s="3"/>
      <c r="F172" s="3"/>
      <c r="G172" s="3"/>
      <c r="H172" s="3"/>
      <c r="I172" s="3"/>
      <c r="J172" s="3"/>
      <c r="K172" s="3"/>
      <c r="M172" s="3"/>
    </row>
    <row r="173" spans="5:13" x14ac:dyDescent="0.25">
      <c r="E173" s="3"/>
      <c r="F173" s="3"/>
      <c r="G173" s="3"/>
      <c r="H173" s="3"/>
      <c r="I173" s="3"/>
      <c r="J173" s="3"/>
      <c r="K173" s="3"/>
      <c r="M173" s="3"/>
    </row>
    <row r="174" spans="5:13" x14ac:dyDescent="0.25">
      <c r="E174" s="3"/>
      <c r="F174" s="3"/>
      <c r="G174" s="3"/>
      <c r="H174" s="3"/>
      <c r="I174" s="3"/>
      <c r="J174" s="3"/>
      <c r="K174" s="3"/>
      <c r="M174" s="3"/>
    </row>
    <row r="175" spans="5:13" x14ac:dyDescent="0.25">
      <c r="E175" s="3"/>
      <c r="F175" s="3"/>
      <c r="G175" s="3"/>
      <c r="H175" s="3"/>
      <c r="I175" s="3"/>
      <c r="J175" s="3"/>
      <c r="K175" s="3"/>
      <c r="M175" s="3"/>
    </row>
    <row r="176" spans="5:13" x14ac:dyDescent="0.25">
      <c r="E176" s="3"/>
      <c r="F176" s="3"/>
      <c r="G176" s="3"/>
      <c r="H176" s="3"/>
      <c r="I176" s="3"/>
      <c r="J176" s="3"/>
      <c r="K176" s="3"/>
      <c r="M176" s="3"/>
    </row>
    <row r="177" spans="5:13" x14ac:dyDescent="0.25">
      <c r="E177" s="3"/>
      <c r="F177" s="3"/>
      <c r="G177" s="3"/>
      <c r="H177" s="3"/>
      <c r="I177" s="3"/>
      <c r="J177" s="3"/>
      <c r="K177" s="3"/>
      <c r="M177" s="3"/>
    </row>
    <row r="178" spans="5:13" x14ac:dyDescent="0.25">
      <c r="E178" s="3"/>
      <c r="F178" s="3"/>
      <c r="G178" s="3"/>
      <c r="H178" s="3"/>
      <c r="I178" s="3"/>
      <c r="J178" s="3"/>
      <c r="K178" s="3"/>
      <c r="M178" s="3"/>
    </row>
    <row r="179" spans="5:13" x14ac:dyDescent="0.25">
      <c r="E179" s="3"/>
      <c r="F179" s="3"/>
      <c r="G179" s="3"/>
      <c r="H179" s="3"/>
      <c r="I179" s="3"/>
      <c r="J179" s="3"/>
      <c r="K179" s="3"/>
      <c r="M179" s="3"/>
    </row>
    <row r="180" spans="5:13" x14ac:dyDescent="0.25">
      <c r="E180" s="3"/>
      <c r="F180" s="3"/>
      <c r="G180" s="3"/>
      <c r="H180" s="3"/>
      <c r="I180" s="3"/>
      <c r="J180" s="3"/>
      <c r="K180" s="3"/>
      <c r="M180" s="3"/>
    </row>
    <row r="181" spans="5:13" x14ac:dyDescent="0.25">
      <c r="E181" s="3"/>
      <c r="F181" s="3"/>
      <c r="G181" s="3"/>
      <c r="H181" s="3"/>
      <c r="I181" s="3"/>
      <c r="J181" s="3"/>
      <c r="K181" s="3"/>
      <c r="M181" s="3"/>
    </row>
    <row r="182" spans="5:13" x14ac:dyDescent="0.25">
      <c r="E182" s="3"/>
      <c r="F182" s="3"/>
      <c r="G182" s="3"/>
      <c r="H182" s="3"/>
      <c r="I182" s="3"/>
      <c r="J182" s="3"/>
      <c r="K182" s="3"/>
      <c r="M182" s="3"/>
    </row>
    <row r="183" spans="5:13" x14ac:dyDescent="0.25">
      <c r="E183" s="3"/>
      <c r="F183" s="3"/>
      <c r="G183" s="3"/>
      <c r="H183" s="3"/>
      <c r="I183" s="3"/>
      <c r="J183" s="3"/>
      <c r="K183" s="3"/>
      <c r="M183" s="3"/>
    </row>
    <row r="184" spans="5:13" x14ac:dyDescent="0.25">
      <c r="E184" s="3"/>
      <c r="F184" s="3"/>
      <c r="G184" s="3"/>
      <c r="H184" s="3"/>
      <c r="I184" s="3"/>
      <c r="J184" s="3"/>
      <c r="K184" s="3"/>
      <c r="M184" s="3"/>
    </row>
    <row r="185" spans="5:13" x14ac:dyDescent="0.25">
      <c r="E185" s="3"/>
      <c r="F185" s="3"/>
      <c r="G185" s="3"/>
      <c r="H185" s="3"/>
      <c r="I185" s="3"/>
      <c r="J185" s="3"/>
      <c r="K185" s="3"/>
      <c r="M185" s="3"/>
    </row>
    <row r="186" spans="5:13" x14ac:dyDescent="0.25">
      <c r="E186" s="3"/>
      <c r="F186" s="3"/>
      <c r="G186" s="3"/>
      <c r="H186" s="3"/>
      <c r="I186" s="3"/>
      <c r="J186" s="3"/>
      <c r="K186" s="3"/>
      <c r="M186" s="3"/>
    </row>
    <row r="187" spans="5:13" x14ac:dyDescent="0.25">
      <c r="E187" s="3"/>
      <c r="F187" s="3"/>
      <c r="G187" s="3"/>
      <c r="H187" s="3"/>
      <c r="I187" s="3"/>
      <c r="J187" s="3"/>
      <c r="K187" s="3"/>
      <c r="M187" s="3"/>
    </row>
    <row r="188" spans="5:13" x14ac:dyDescent="0.25">
      <c r="E188" s="3"/>
      <c r="F188" s="3"/>
      <c r="G188" s="3"/>
      <c r="H188" s="3"/>
      <c r="I188" s="3"/>
      <c r="J188" s="3"/>
      <c r="K188" s="3"/>
      <c r="M188" s="3"/>
    </row>
    <row r="189" spans="5:13" x14ac:dyDescent="0.25">
      <c r="E189" s="3"/>
      <c r="F189" s="3"/>
      <c r="G189" s="3"/>
      <c r="H189" s="3"/>
      <c r="I189" s="3"/>
      <c r="J189" s="3"/>
      <c r="K189" s="3"/>
      <c r="M189" s="3"/>
    </row>
    <row r="190" spans="5:13" x14ac:dyDescent="0.25">
      <c r="E190" s="3"/>
      <c r="F190" s="3"/>
      <c r="G190" s="3"/>
      <c r="H190" s="3"/>
      <c r="I190" s="3"/>
      <c r="J190" s="3"/>
      <c r="K190" s="3"/>
      <c r="M190" s="3"/>
    </row>
    <row r="191" spans="5:13" x14ac:dyDescent="0.25">
      <c r="E191" s="3"/>
      <c r="F191" s="3"/>
      <c r="G191" s="3"/>
      <c r="H191" s="3"/>
      <c r="I191" s="3"/>
      <c r="J191" s="3"/>
      <c r="K191" s="3"/>
      <c r="M191" s="3"/>
    </row>
    <row r="192" spans="5:13" x14ac:dyDescent="0.25">
      <c r="E192" s="3"/>
      <c r="F192" s="3"/>
      <c r="G192" s="3"/>
      <c r="H192" s="3"/>
      <c r="I192" s="3"/>
      <c r="J192" s="3"/>
      <c r="K192" s="3"/>
      <c r="M192" s="3"/>
    </row>
    <row r="193" spans="5:13" x14ac:dyDescent="0.25">
      <c r="E193" s="3"/>
      <c r="F193" s="3"/>
      <c r="G193" s="3"/>
      <c r="H193" s="3"/>
      <c r="I193" s="3"/>
      <c r="J193" s="3"/>
      <c r="K193" s="3"/>
      <c r="M193" s="3"/>
    </row>
    <row r="194" spans="5:13" x14ac:dyDescent="0.25">
      <c r="E194" s="3"/>
      <c r="F194" s="3"/>
      <c r="G194" s="3"/>
      <c r="H194" s="3"/>
      <c r="I194" s="3"/>
      <c r="J194" s="3"/>
      <c r="K194" s="3"/>
      <c r="M194" s="3"/>
    </row>
    <row r="195" spans="5:13" x14ac:dyDescent="0.25">
      <c r="E195" s="3"/>
      <c r="F195" s="3"/>
      <c r="G195" s="3"/>
      <c r="H195" s="3"/>
      <c r="I195" s="3"/>
      <c r="J195" s="3"/>
      <c r="K195" s="3"/>
      <c r="M195" s="3"/>
    </row>
    <row r="196" spans="5:13" x14ac:dyDescent="0.25">
      <c r="E196" s="3"/>
      <c r="F196" s="3"/>
      <c r="G196" s="3"/>
      <c r="H196" s="3"/>
      <c r="I196" s="3"/>
      <c r="J196" s="3"/>
      <c r="K196" s="3"/>
      <c r="M196" s="3"/>
    </row>
    <row r="197" spans="5:13" x14ac:dyDescent="0.25">
      <c r="E197" s="3"/>
      <c r="F197" s="3"/>
      <c r="G197" s="3"/>
      <c r="H197" s="3"/>
      <c r="I197" s="3"/>
      <c r="J197" s="3"/>
      <c r="K197" s="3"/>
      <c r="M197" s="3"/>
    </row>
    <row r="198" spans="5:13" x14ac:dyDescent="0.25">
      <c r="E198" s="3"/>
      <c r="F198" s="3"/>
      <c r="G198" s="3"/>
      <c r="H198" s="3"/>
      <c r="I198" s="3"/>
      <c r="J198" s="3"/>
      <c r="K198" s="3"/>
      <c r="M198" s="3"/>
    </row>
    <row r="199" spans="5:13" x14ac:dyDescent="0.25">
      <c r="E199" s="3"/>
      <c r="F199" s="3"/>
      <c r="G199" s="3"/>
      <c r="H199" s="3"/>
      <c r="I199" s="3"/>
      <c r="J199" s="3"/>
      <c r="K199" s="3"/>
      <c r="M199" s="3"/>
    </row>
    <row r="200" spans="5:13" x14ac:dyDescent="0.25">
      <c r="E200" s="3"/>
      <c r="F200" s="3"/>
      <c r="G200" s="3"/>
      <c r="H200" s="3"/>
      <c r="I200" s="3"/>
      <c r="J200" s="3"/>
      <c r="K200" s="3"/>
      <c r="M200" s="3"/>
    </row>
    <row r="201" spans="5:13" x14ac:dyDescent="0.25">
      <c r="E201" s="3"/>
      <c r="F201" s="3"/>
      <c r="G201" s="3"/>
      <c r="H201" s="3"/>
      <c r="I201" s="3"/>
      <c r="J201" s="3"/>
      <c r="K201" s="3"/>
      <c r="M201" s="3"/>
    </row>
    <row r="202" spans="5:13" x14ac:dyDescent="0.25">
      <c r="E202" s="3"/>
      <c r="F202" s="3"/>
      <c r="G202" s="3"/>
      <c r="H202" s="3"/>
      <c r="I202" s="3"/>
      <c r="J202" s="3"/>
      <c r="K202" s="3"/>
      <c r="M202" s="3"/>
    </row>
    <row r="203" spans="5:13" x14ac:dyDescent="0.25">
      <c r="E203" s="3"/>
      <c r="F203" s="3"/>
      <c r="G203" s="3"/>
      <c r="H203" s="3"/>
      <c r="I203" s="3"/>
      <c r="J203" s="3"/>
      <c r="K203" s="3"/>
      <c r="M203" s="3"/>
    </row>
    <row r="204" spans="5:13" x14ac:dyDescent="0.25">
      <c r="E204" s="3"/>
      <c r="F204" s="3"/>
      <c r="G204" s="3"/>
      <c r="H204" s="3"/>
      <c r="I204" s="3"/>
      <c r="J204" s="3"/>
      <c r="K204" s="3"/>
      <c r="M204" s="3"/>
    </row>
    <row r="205" spans="5:13" x14ac:dyDescent="0.25">
      <c r="E205" s="3"/>
      <c r="F205" s="3"/>
      <c r="G205" s="3"/>
      <c r="H205" s="3"/>
      <c r="I205" s="3"/>
      <c r="J205" s="3"/>
      <c r="K205" s="3"/>
      <c r="M205" s="3"/>
    </row>
    <row r="206" spans="5:13" x14ac:dyDescent="0.25">
      <c r="E206" s="3"/>
      <c r="F206" s="3"/>
      <c r="G206" s="3"/>
      <c r="H206" s="3"/>
      <c r="I206" s="3"/>
      <c r="J206" s="3"/>
      <c r="K206" s="3"/>
      <c r="M206" s="3"/>
    </row>
    <row r="207" spans="5:13" x14ac:dyDescent="0.25">
      <c r="E207" s="3"/>
      <c r="F207" s="3"/>
      <c r="G207" s="3"/>
      <c r="H207" s="3"/>
      <c r="I207" s="3"/>
      <c r="J207" s="3"/>
      <c r="K207" s="3"/>
      <c r="M207" s="3"/>
    </row>
    <row r="208" spans="5:13" x14ac:dyDescent="0.25">
      <c r="E208" s="3"/>
      <c r="F208" s="3"/>
      <c r="G208" s="3"/>
      <c r="H208" s="3"/>
      <c r="I208" s="3"/>
      <c r="J208" s="3"/>
      <c r="K208" s="3"/>
      <c r="M208" s="3"/>
    </row>
    <row r="209" spans="5:13" x14ac:dyDescent="0.25">
      <c r="E209" s="3"/>
      <c r="F209" s="3"/>
      <c r="G209" s="3"/>
      <c r="H209" s="3"/>
      <c r="I209" s="3"/>
      <c r="J209" s="3"/>
      <c r="K209" s="3"/>
      <c r="M209" s="3"/>
    </row>
    <row r="210" spans="5:13" x14ac:dyDescent="0.25">
      <c r="E210" s="3"/>
      <c r="F210" s="3"/>
      <c r="G210" s="3"/>
      <c r="H210" s="3"/>
      <c r="I210" s="3"/>
      <c r="J210" s="3"/>
      <c r="K210" s="3"/>
      <c r="M210" s="3"/>
    </row>
    <row r="211" spans="5:13" x14ac:dyDescent="0.25">
      <c r="E211" s="3"/>
      <c r="F211" s="3"/>
      <c r="G211" s="3"/>
      <c r="H211" s="3"/>
      <c r="I211" s="3"/>
      <c r="J211" s="3"/>
      <c r="K211" s="3"/>
      <c r="M211" s="3"/>
    </row>
    <row r="212" spans="5:13" x14ac:dyDescent="0.25">
      <c r="E212" s="3"/>
      <c r="F212" s="3"/>
      <c r="G212" s="3"/>
      <c r="H212" s="3"/>
      <c r="I212" s="3"/>
      <c r="J212" s="3"/>
      <c r="K212" s="3"/>
      <c r="M212" s="3"/>
    </row>
    <row r="213" spans="5:13" x14ac:dyDescent="0.25">
      <c r="E213" s="3"/>
      <c r="F213" s="3"/>
      <c r="G213" s="3"/>
      <c r="H213" s="3"/>
      <c r="I213" s="3"/>
      <c r="J213" s="3"/>
      <c r="K213" s="3"/>
      <c r="M213" s="3"/>
    </row>
    <row r="214" spans="5:13" x14ac:dyDescent="0.25">
      <c r="E214" s="3"/>
      <c r="F214" s="3"/>
      <c r="G214" s="3"/>
      <c r="H214" s="3"/>
      <c r="I214" s="3"/>
      <c r="J214" s="3"/>
      <c r="K214" s="3"/>
      <c r="M214" s="3"/>
    </row>
    <row r="215" spans="5:13" x14ac:dyDescent="0.25">
      <c r="E215" s="3"/>
      <c r="F215" s="3"/>
      <c r="G215" s="3"/>
      <c r="H215" s="3"/>
      <c r="I215" s="3"/>
      <c r="J215" s="3"/>
      <c r="K215" s="3"/>
      <c r="M215" s="3"/>
    </row>
    <row r="216" spans="5:13" x14ac:dyDescent="0.25">
      <c r="E216" s="3"/>
      <c r="F216" s="3"/>
      <c r="G216" s="3"/>
      <c r="H216" s="3"/>
      <c r="I216" s="3"/>
      <c r="J216" s="3"/>
      <c r="K216" s="3"/>
      <c r="M216" s="3"/>
    </row>
    <row r="217" spans="5:13" x14ac:dyDescent="0.25">
      <c r="E217" s="3"/>
      <c r="F217" s="3"/>
      <c r="G217" s="3"/>
      <c r="H217" s="3"/>
      <c r="I217" s="3"/>
      <c r="J217" s="3"/>
      <c r="K217" s="3"/>
      <c r="M217" s="3"/>
    </row>
    <row r="218" spans="5:13" x14ac:dyDescent="0.25">
      <c r="E218" s="3"/>
      <c r="F218" s="3"/>
      <c r="G218" s="3"/>
      <c r="H218" s="3"/>
      <c r="I218" s="3"/>
      <c r="J218" s="3"/>
      <c r="K218" s="3"/>
      <c r="M218" s="3"/>
    </row>
    <row r="219" spans="5:13" x14ac:dyDescent="0.25">
      <c r="E219" s="3"/>
      <c r="F219" s="3"/>
      <c r="G219" s="3"/>
      <c r="H219" s="3"/>
      <c r="I219" s="3"/>
      <c r="J219" s="3"/>
      <c r="K219" s="3"/>
      <c r="M219" s="3"/>
    </row>
    <row r="220" spans="5:13" x14ac:dyDescent="0.25">
      <c r="E220" s="3"/>
      <c r="F220" s="3"/>
      <c r="G220" s="3"/>
      <c r="H220" s="3"/>
      <c r="I220" s="3"/>
      <c r="J220" s="3"/>
      <c r="K220" s="3"/>
      <c r="M220" s="3"/>
    </row>
    <row r="221" spans="5:13" x14ac:dyDescent="0.25">
      <c r="E221" s="3"/>
      <c r="F221" s="3"/>
      <c r="G221" s="3"/>
      <c r="H221" s="3"/>
      <c r="I221" s="3"/>
      <c r="J221" s="3"/>
      <c r="K221" s="3"/>
      <c r="M221" s="3"/>
    </row>
    <row r="222" spans="5:13" x14ac:dyDescent="0.25">
      <c r="E222" s="3"/>
      <c r="F222" s="3"/>
      <c r="G222" s="3"/>
      <c r="H222" s="3"/>
      <c r="I222" s="3"/>
      <c r="J222" s="3"/>
      <c r="K222" s="3"/>
      <c r="M222" s="3"/>
    </row>
    <row r="223" spans="5:13" x14ac:dyDescent="0.25">
      <c r="E223" s="3"/>
      <c r="F223" s="3"/>
      <c r="G223" s="3"/>
      <c r="H223" s="3"/>
      <c r="I223" s="3"/>
      <c r="J223" s="3"/>
      <c r="K223" s="3"/>
      <c r="M223" s="3"/>
    </row>
    <row r="224" spans="5:13" x14ac:dyDescent="0.25">
      <c r="E224" s="3"/>
      <c r="F224" s="3"/>
      <c r="G224" s="3"/>
      <c r="H224" s="3"/>
      <c r="I224" s="3"/>
      <c r="J224" s="3"/>
      <c r="K224" s="3"/>
      <c r="M224" s="3"/>
    </row>
    <row r="225" spans="5:13" x14ac:dyDescent="0.25">
      <c r="E225" s="3"/>
      <c r="F225" s="3"/>
      <c r="G225" s="3"/>
      <c r="H225" s="3"/>
      <c r="I225" s="3"/>
      <c r="J225" s="3"/>
      <c r="K225" s="3"/>
      <c r="M225" s="3"/>
    </row>
    <row r="226" spans="5:13" x14ac:dyDescent="0.25">
      <c r="E226" s="3"/>
      <c r="F226" s="3"/>
      <c r="G226" s="3"/>
      <c r="H226" s="3"/>
      <c r="I226" s="3"/>
      <c r="J226" s="3"/>
      <c r="K226" s="3"/>
      <c r="M226" s="3"/>
    </row>
    <row r="227" spans="5:13" x14ac:dyDescent="0.25">
      <c r="E227" s="3"/>
      <c r="F227" s="3"/>
      <c r="G227" s="3"/>
      <c r="H227" s="3"/>
      <c r="I227" s="3"/>
      <c r="J227" s="3"/>
      <c r="K227" s="3"/>
      <c r="M227" s="3"/>
    </row>
    <row r="228" spans="5:13" x14ac:dyDescent="0.25">
      <c r="E228" s="3"/>
      <c r="F228" s="3"/>
      <c r="G228" s="3"/>
      <c r="H228" s="3"/>
      <c r="I228" s="3"/>
      <c r="J228" s="3"/>
      <c r="K228" s="3"/>
      <c r="M228" s="3"/>
    </row>
    <row r="229" spans="5:13" x14ac:dyDescent="0.25">
      <c r="E229" s="3"/>
      <c r="F229" s="3"/>
      <c r="G229" s="3"/>
      <c r="H229" s="3"/>
      <c r="I229" s="3"/>
      <c r="J229" s="3"/>
      <c r="K229" s="3"/>
      <c r="M229" s="3"/>
    </row>
    <row r="230" spans="5:13" x14ac:dyDescent="0.25">
      <c r="E230" s="3"/>
      <c r="F230" s="3"/>
      <c r="G230" s="3"/>
      <c r="H230" s="3"/>
      <c r="I230" s="3"/>
      <c r="J230" s="3"/>
      <c r="K230" s="3"/>
      <c r="M230" s="3"/>
    </row>
    <row r="231" spans="5:13" x14ac:dyDescent="0.25">
      <c r="E231" s="3"/>
      <c r="F231" s="3"/>
      <c r="G231" s="3"/>
      <c r="H231" s="3"/>
      <c r="I231" s="3"/>
      <c r="J231" s="3"/>
      <c r="K231" s="3"/>
      <c r="M231" s="3"/>
    </row>
    <row r="232" spans="5:13" x14ac:dyDescent="0.25">
      <c r="E232" s="3"/>
      <c r="F232" s="3"/>
      <c r="G232" s="3"/>
      <c r="H232" s="3"/>
      <c r="I232" s="3"/>
      <c r="J232" s="3"/>
      <c r="K232" s="3"/>
      <c r="M232" s="3"/>
    </row>
    <row r="233" spans="5:13" x14ac:dyDescent="0.25">
      <c r="E233" s="3"/>
      <c r="F233" s="3"/>
      <c r="G233" s="3"/>
      <c r="H233" s="3"/>
      <c r="I233" s="3"/>
      <c r="J233" s="3"/>
      <c r="K233" s="3"/>
      <c r="M233" s="3"/>
    </row>
    <row r="234" spans="5:13" x14ac:dyDescent="0.25">
      <c r="E234" s="3"/>
      <c r="F234" s="3"/>
      <c r="G234" s="3"/>
      <c r="H234" s="3"/>
      <c r="I234" s="3"/>
      <c r="J234" s="3"/>
      <c r="K234" s="3"/>
      <c r="M234" s="3"/>
    </row>
    <row r="235" spans="5:13" x14ac:dyDescent="0.25">
      <c r="E235" s="3"/>
      <c r="F235" s="3"/>
      <c r="G235" s="3"/>
      <c r="H235" s="3"/>
      <c r="I235" s="3"/>
      <c r="J235" s="3"/>
      <c r="K235" s="3"/>
      <c r="M235" s="3"/>
    </row>
    <row r="236" spans="5:13" x14ac:dyDescent="0.25">
      <c r="E236" s="3"/>
      <c r="F236" s="3"/>
      <c r="G236" s="3"/>
      <c r="H236" s="3"/>
      <c r="I236" s="3"/>
      <c r="J236" s="3"/>
      <c r="K236" s="3"/>
      <c r="M236" s="3"/>
    </row>
    <row r="237" spans="5:13" x14ac:dyDescent="0.25">
      <c r="E237" s="3"/>
      <c r="F237" s="3"/>
      <c r="G237" s="3"/>
      <c r="H237" s="3"/>
      <c r="I237" s="3"/>
      <c r="J237" s="3"/>
      <c r="K237" s="3"/>
      <c r="M237" s="3"/>
    </row>
    <row r="238" spans="5:13" x14ac:dyDescent="0.25">
      <c r="E238" s="3"/>
      <c r="F238" s="3"/>
      <c r="G238" s="3"/>
      <c r="H238" s="3"/>
      <c r="I238" s="3"/>
      <c r="J238" s="3"/>
      <c r="K238" s="3"/>
      <c r="M238" s="3"/>
    </row>
    <row r="239" spans="5:13" x14ac:dyDescent="0.25">
      <c r="E239" s="3"/>
      <c r="F239" s="3"/>
      <c r="G239" s="3"/>
      <c r="H239" s="3"/>
      <c r="I239" s="3"/>
      <c r="J239" s="3"/>
      <c r="K239" s="3"/>
      <c r="M239" s="3"/>
    </row>
    <row r="240" spans="5:13" x14ac:dyDescent="0.25">
      <c r="E240" s="3"/>
      <c r="F240" s="3"/>
      <c r="G240" s="3"/>
      <c r="H240" s="3"/>
      <c r="I240" s="3"/>
      <c r="J240" s="3"/>
      <c r="K240" s="3"/>
      <c r="M240" s="3"/>
    </row>
    <row r="241" spans="5:13" x14ac:dyDescent="0.25">
      <c r="E241" s="3"/>
      <c r="F241" s="3"/>
      <c r="G241" s="3"/>
      <c r="H241" s="3"/>
      <c r="I241" s="3"/>
      <c r="J241" s="3"/>
      <c r="K241" s="3"/>
      <c r="M241" s="3"/>
    </row>
    <row r="242" spans="5:13" x14ac:dyDescent="0.25">
      <c r="E242" s="3"/>
      <c r="F242" s="3"/>
      <c r="G242" s="3"/>
      <c r="H242" s="3"/>
      <c r="I242" s="3"/>
      <c r="J242" s="3"/>
      <c r="K242" s="3"/>
      <c r="M242" s="3"/>
    </row>
    <row r="243" spans="5:13" x14ac:dyDescent="0.25">
      <c r="E243" s="3"/>
      <c r="F243" s="3"/>
      <c r="G243" s="3"/>
      <c r="H243" s="3"/>
      <c r="I243" s="3"/>
      <c r="J243" s="3"/>
      <c r="K243" s="3"/>
      <c r="M243" s="3"/>
    </row>
    <row r="244" spans="5:13" x14ac:dyDescent="0.25">
      <c r="E244" s="3"/>
      <c r="F244" s="3"/>
      <c r="G244" s="3"/>
      <c r="H244" s="3"/>
      <c r="I244" s="3"/>
      <c r="J244" s="3"/>
      <c r="K244" s="3"/>
      <c r="M244" s="3"/>
    </row>
    <row r="245" spans="5:13" x14ac:dyDescent="0.25">
      <c r="E245" s="3"/>
      <c r="F245" s="3"/>
      <c r="G245" s="3"/>
      <c r="H245" s="3"/>
      <c r="I245" s="3"/>
      <c r="J245" s="3"/>
      <c r="K245" s="3"/>
      <c r="M245" s="3"/>
    </row>
    <row r="246" spans="5:13" x14ac:dyDescent="0.25">
      <c r="E246" s="3"/>
      <c r="F246" s="3"/>
      <c r="G246" s="3"/>
      <c r="H246" s="3"/>
      <c r="I246" s="3"/>
      <c r="J246" s="3"/>
      <c r="K246" s="3"/>
      <c r="M246" s="3"/>
    </row>
    <row r="247" spans="5:13" x14ac:dyDescent="0.25">
      <c r="E247" s="3"/>
      <c r="F247" s="3"/>
      <c r="G247" s="3"/>
      <c r="H247" s="3"/>
      <c r="I247" s="3"/>
      <c r="J247" s="3"/>
      <c r="K247" s="3"/>
      <c r="M247" s="3"/>
    </row>
    <row r="248" spans="5:13" x14ac:dyDescent="0.25">
      <c r="E248" s="3"/>
      <c r="F248" s="3"/>
      <c r="G248" s="3"/>
      <c r="H248" s="3"/>
      <c r="I248" s="3"/>
      <c r="J248" s="3"/>
      <c r="K248" s="3"/>
      <c r="M248" s="3"/>
    </row>
    <row r="249" spans="5:13" x14ac:dyDescent="0.25">
      <c r="E249" s="3"/>
      <c r="F249" s="3"/>
      <c r="G249" s="3"/>
      <c r="H249" s="3"/>
      <c r="I249" s="3"/>
      <c r="J249" s="3"/>
      <c r="K249" s="3"/>
      <c r="M249" s="3"/>
    </row>
    <row r="250" spans="5:13" x14ac:dyDescent="0.25">
      <c r="E250" s="3"/>
      <c r="F250" s="3"/>
      <c r="G250" s="3"/>
      <c r="H250" s="3"/>
      <c r="I250" s="3"/>
      <c r="J250" s="3"/>
      <c r="K250" s="3"/>
      <c r="M250" s="3"/>
    </row>
    <row r="251" spans="5:13" x14ac:dyDescent="0.25">
      <c r="E251" s="3"/>
      <c r="F251" s="3"/>
      <c r="G251" s="3"/>
      <c r="H251" s="3"/>
      <c r="I251" s="3"/>
      <c r="J251" s="3"/>
      <c r="K251" s="3"/>
      <c r="M251" s="3"/>
    </row>
    <row r="252" spans="5:13" x14ac:dyDescent="0.25">
      <c r="E252" s="3"/>
      <c r="F252" s="3"/>
      <c r="G252" s="3"/>
      <c r="H252" s="3"/>
      <c r="I252" s="3"/>
      <c r="J252" s="3"/>
      <c r="K252" s="3"/>
      <c r="M252" s="3"/>
    </row>
    <row r="253" spans="5:13" x14ac:dyDescent="0.25">
      <c r="E253" s="3"/>
      <c r="F253" s="3"/>
      <c r="G253" s="3"/>
      <c r="H253" s="3"/>
      <c r="I253" s="3"/>
      <c r="J253" s="3"/>
      <c r="K253" s="3"/>
      <c r="M253" s="3"/>
    </row>
    <row r="254" spans="5:13" x14ac:dyDescent="0.25">
      <c r="E254" s="3"/>
      <c r="F254" s="3"/>
      <c r="G254" s="3"/>
      <c r="H254" s="3"/>
      <c r="I254" s="3"/>
      <c r="J254" s="3"/>
      <c r="K254" s="3"/>
      <c r="M254" s="3"/>
    </row>
    <row r="255" spans="5:13" x14ac:dyDescent="0.25">
      <c r="E255" s="3"/>
      <c r="F255" s="3"/>
      <c r="G255" s="3"/>
      <c r="H255" s="3"/>
      <c r="I255" s="3"/>
      <c r="J255" s="3"/>
      <c r="K255" s="3"/>
      <c r="M255" s="3"/>
    </row>
    <row r="256" spans="5:13" x14ac:dyDescent="0.25">
      <c r="E256" s="3"/>
      <c r="F256" s="3"/>
      <c r="G256" s="3"/>
      <c r="H256" s="3"/>
      <c r="I256" s="3"/>
      <c r="J256" s="3"/>
      <c r="K256" s="3"/>
      <c r="M256" s="3"/>
    </row>
    <row r="257" spans="5:13" x14ac:dyDescent="0.25">
      <c r="E257" s="3"/>
      <c r="F257" s="3"/>
      <c r="G257" s="3"/>
      <c r="H257" s="3"/>
      <c r="I257" s="3"/>
      <c r="J257" s="3"/>
      <c r="K257" s="3"/>
      <c r="M257" s="3"/>
    </row>
    <row r="258" spans="5:13" x14ac:dyDescent="0.25">
      <c r="E258" s="3"/>
      <c r="F258" s="3"/>
      <c r="G258" s="3"/>
      <c r="H258" s="3"/>
      <c r="I258" s="3"/>
      <c r="J258" s="3"/>
      <c r="K258" s="3"/>
      <c r="M258" s="3"/>
    </row>
    <row r="259" spans="5:13" x14ac:dyDescent="0.25">
      <c r="E259" s="3"/>
      <c r="F259" s="3"/>
      <c r="G259" s="3"/>
      <c r="H259" s="3"/>
      <c r="I259" s="3"/>
      <c r="J259" s="3"/>
      <c r="K259" s="3"/>
      <c r="M259" s="3"/>
    </row>
    <row r="260" spans="5:13" x14ac:dyDescent="0.25">
      <c r="E260" s="3"/>
      <c r="F260" s="3"/>
      <c r="G260" s="3"/>
      <c r="H260" s="3"/>
      <c r="I260" s="3"/>
      <c r="J260" s="3"/>
      <c r="K260" s="3"/>
      <c r="M260" s="3"/>
    </row>
    <row r="261" spans="5:13" x14ac:dyDescent="0.25">
      <c r="E261" s="3"/>
      <c r="F261" s="3"/>
      <c r="G261" s="3"/>
      <c r="H261" s="3"/>
      <c r="I261" s="3"/>
      <c r="J261" s="3"/>
      <c r="K261" s="3"/>
      <c r="M261" s="3"/>
    </row>
    <row r="262" spans="5:13" x14ac:dyDescent="0.25">
      <c r="E262" s="3"/>
      <c r="F262" s="3"/>
      <c r="G262" s="3"/>
      <c r="H262" s="3"/>
      <c r="I262" s="3"/>
      <c r="J262" s="3"/>
      <c r="K262" s="3"/>
      <c r="M262" s="3"/>
    </row>
    <row r="263" spans="5:13" x14ac:dyDescent="0.25">
      <c r="E263" s="3"/>
      <c r="F263" s="3"/>
      <c r="G263" s="3"/>
      <c r="H263" s="3"/>
      <c r="I263" s="3"/>
      <c r="J263" s="3"/>
      <c r="K263" s="3"/>
      <c r="M263" s="3"/>
    </row>
    <row r="264" spans="5:13" x14ac:dyDescent="0.25">
      <c r="E264" s="3"/>
      <c r="F264" s="3"/>
      <c r="G264" s="3"/>
      <c r="H264" s="3"/>
      <c r="I264" s="3"/>
      <c r="J264" s="3"/>
      <c r="K264" s="3"/>
      <c r="M264" s="3"/>
    </row>
    <row r="265" spans="5:13" x14ac:dyDescent="0.25">
      <c r="E265" s="3"/>
      <c r="F265" s="3"/>
      <c r="G265" s="3"/>
      <c r="H265" s="3"/>
      <c r="I265" s="3"/>
      <c r="J265" s="3"/>
      <c r="K265" s="3"/>
      <c r="M265" s="3"/>
    </row>
    <row r="266" spans="5:13" x14ac:dyDescent="0.25">
      <c r="E266" s="3"/>
      <c r="F266" s="3"/>
      <c r="G266" s="3"/>
      <c r="H266" s="3"/>
      <c r="I266" s="3"/>
      <c r="J266" s="3"/>
      <c r="K266" s="3"/>
      <c r="M266" s="3"/>
    </row>
    <row r="267" spans="5:13" x14ac:dyDescent="0.25">
      <c r="E267" s="3"/>
      <c r="F267" s="3"/>
      <c r="G267" s="3"/>
      <c r="H267" s="3"/>
      <c r="I267" s="3"/>
      <c r="J267" s="3"/>
      <c r="K267" s="3"/>
      <c r="M267" s="3"/>
    </row>
    <row r="268" spans="5:13" x14ac:dyDescent="0.25">
      <c r="E268" s="3"/>
      <c r="F268" s="3"/>
      <c r="G268" s="3"/>
      <c r="H268" s="3"/>
      <c r="I268" s="3"/>
      <c r="J268" s="3"/>
      <c r="K268" s="3"/>
      <c r="M268" s="3"/>
    </row>
    <row r="269" spans="5:13" x14ac:dyDescent="0.25">
      <c r="E269" s="3"/>
      <c r="F269" s="3"/>
      <c r="G269" s="3"/>
      <c r="H269" s="3"/>
      <c r="I269" s="3"/>
      <c r="J269" s="3"/>
      <c r="K269" s="3"/>
      <c r="M269" s="3"/>
    </row>
    <row r="270" spans="5:13" x14ac:dyDescent="0.25">
      <c r="E270" s="3"/>
      <c r="F270" s="3"/>
      <c r="G270" s="3"/>
      <c r="H270" s="3"/>
      <c r="I270" s="3"/>
      <c r="J270" s="3"/>
      <c r="K270" s="3"/>
      <c r="M270" s="3"/>
    </row>
    <row r="271" spans="5:13" x14ac:dyDescent="0.25">
      <c r="E271" s="3"/>
      <c r="F271" s="3"/>
      <c r="G271" s="3"/>
      <c r="H271" s="3"/>
      <c r="I271" s="3"/>
      <c r="J271" s="3"/>
      <c r="K271" s="3"/>
      <c r="M271" s="3"/>
    </row>
    <row r="272" spans="5:13" x14ac:dyDescent="0.25">
      <c r="E272" s="3"/>
      <c r="F272" s="3"/>
      <c r="G272" s="3"/>
      <c r="H272" s="3"/>
      <c r="I272" s="3"/>
      <c r="J272" s="3"/>
      <c r="K272" s="3"/>
      <c r="M272" s="3"/>
    </row>
    <row r="273" spans="5:13" x14ac:dyDescent="0.25">
      <c r="E273" s="3"/>
      <c r="F273" s="3"/>
      <c r="G273" s="3"/>
      <c r="H273" s="3"/>
      <c r="I273" s="3"/>
      <c r="J273" s="3"/>
      <c r="K273" s="3"/>
      <c r="M273" s="3"/>
    </row>
    <row r="274" spans="5:13" x14ac:dyDescent="0.25">
      <c r="E274" s="3"/>
      <c r="F274" s="3"/>
      <c r="G274" s="3"/>
      <c r="H274" s="3"/>
      <c r="I274" s="3"/>
      <c r="J274" s="3"/>
      <c r="K274" s="3"/>
      <c r="M274" s="3"/>
    </row>
    <row r="275" spans="5:13" x14ac:dyDescent="0.25">
      <c r="E275" s="3"/>
      <c r="F275" s="3"/>
      <c r="G275" s="3"/>
      <c r="H275" s="3"/>
      <c r="I275" s="3"/>
      <c r="J275" s="3"/>
      <c r="K275" s="3"/>
      <c r="M275" s="3"/>
    </row>
    <row r="276" spans="5:13" x14ac:dyDescent="0.25">
      <c r="E276" s="3"/>
      <c r="F276" s="3"/>
      <c r="G276" s="3"/>
      <c r="H276" s="3"/>
      <c r="I276" s="3"/>
      <c r="J276" s="3"/>
      <c r="K276" s="3"/>
      <c r="M276" s="3"/>
    </row>
    <row r="277" spans="5:13" x14ac:dyDescent="0.25">
      <c r="E277" s="3"/>
      <c r="F277" s="3"/>
      <c r="G277" s="3"/>
      <c r="H277" s="3"/>
      <c r="I277" s="3"/>
      <c r="J277" s="3"/>
      <c r="K277" s="3"/>
      <c r="M277" s="3"/>
    </row>
    <row r="278" spans="5:13" x14ac:dyDescent="0.25">
      <c r="E278" s="3"/>
      <c r="F278" s="3"/>
      <c r="G278" s="3"/>
      <c r="H278" s="3"/>
      <c r="I278" s="3"/>
      <c r="J278" s="3"/>
      <c r="K278" s="3"/>
      <c r="M278" s="3"/>
    </row>
    <row r="279" spans="5:13" x14ac:dyDescent="0.25">
      <c r="E279" s="3"/>
      <c r="F279" s="3"/>
      <c r="G279" s="3"/>
      <c r="H279" s="3"/>
      <c r="I279" s="3"/>
      <c r="J279" s="3"/>
      <c r="K279" s="3"/>
      <c r="M279" s="3"/>
    </row>
    <row r="280" spans="5:13" x14ac:dyDescent="0.25">
      <c r="E280" s="3"/>
      <c r="F280" s="3"/>
      <c r="G280" s="3"/>
      <c r="H280" s="3"/>
      <c r="I280" s="3"/>
      <c r="J280" s="3"/>
      <c r="K280" s="3"/>
      <c r="M280" s="3"/>
    </row>
    <row r="281" spans="5:13" x14ac:dyDescent="0.25">
      <c r="E281" s="3"/>
      <c r="F281" s="3"/>
      <c r="G281" s="3"/>
      <c r="H281" s="3"/>
      <c r="I281" s="3"/>
      <c r="J281" s="3"/>
      <c r="K281" s="3"/>
      <c r="M281" s="3"/>
    </row>
    <row r="282" spans="5:13" x14ac:dyDescent="0.25">
      <c r="E282" s="3"/>
      <c r="F282" s="3"/>
      <c r="G282" s="3"/>
      <c r="H282" s="3"/>
      <c r="I282" s="3"/>
      <c r="J282" s="3"/>
      <c r="K282" s="3"/>
      <c r="M282" s="3"/>
    </row>
    <row r="283" spans="5:13" x14ac:dyDescent="0.25">
      <c r="E283" s="3"/>
      <c r="F283" s="3"/>
      <c r="G283" s="3"/>
      <c r="H283" s="3"/>
      <c r="I283" s="3"/>
      <c r="J283" s="3"/>
      <c r="K283" s="3"/>
      <c r="M283" s="3"/>
    </row>
    <row r="284" spans="5:13" x14ac:dyDescent="0.25">
      <c r="E284" s="3"/>
      <c r="F284" s="3"/>
      <c r="G284" s="3"/>
      <c r="H284" s="3"/>
      <c r="I284" s="3"/>
      <c r="J284" s="3"/>
      <c r="K284" s="3"/>
      <c r="M284" s="3"/>
    </row>
    <row r="285" spans="5:13" x14ac:dyDescent="0.25">
      <c r="E285" s="3"/>
      <c r="F285" s="3"/>
      <c r="G285" s="3"/>
      <c r="H285" s="3"/>
      <c r="I285" s="3"/>
      <c r="J285" s="3"/>
      <c r="K285" s="3"/>
      <c r="M285" s="3"/>
    </row>
    <row r="286" spans="5:13" x14ac:dyDescent="0.25">
      <c r="E286" s="3"/>
      <c r="F286" s="3"/>
      <c r="G286" s="3"/>
      <c r="H286" s="3"/>
      <c r="I286" s="3"/>
      <c r="J286" s="3"/>
      <c r="K286" s="3"/>
      <c r="M286" s="3"/>
    </row>
    <row r="287" spans="5:13" x14ac:dyDescent="0.25">
      <c r="E287" s="3"/>
      <c r="F287" s="3"/>
      <c r="G287" s="3"/>
      <c r="H287" s="3"/>
      <c r="I287" s="3"/>
      <c r="J287" s="3"/>
      <c r="K287" s="3"/>
      <c r="M287" s="3"/>
    </row>
    <row r="288" spans="5:13" x14ac:dyDescent="0.25">
      <c r="E288" s="3"/>
      <c r="F288" s="3"/>
      <c r="G288" s="3"/>
      <c r="H288" s="3"/>
      <c r="I288" s="3"/>
      <c r="J288" s="3"/>
      <c r="K288" s="3"/>
      <c r="M288" s="3"/>
    </row>
    <row r="289" spans="5:13" x14ac:dyDescent="0.25">
      <c r="E289" s="3"/>
      <c r="F289" s="3"/>
      <c r="G289" s="3"/>
      <c r="H289" s="3"/>
      <c r="I289" s="3"/>
      <c r="J289" s="3"/>
      <c r="K289" s="3"/>
      <c r="M289" s="3"/>
    </row>
    <row r="290" spans="5:13" x14ac:dyDescent="0.25">
      <c r="E290" s="3"/>
      <c r="F290" s="3"/>
      <c r="G290" s="3"/>
      <c r="H290" s="3"/>
      <c r="I290" s="3"/>
      <c r="J290" s="3"/>
      <c r="K290" s="3"/>
      <c r="M290" s="3"/>
    </row>
    <row r="291" spans="5:13" x14ac:dyDescent="0.25">
      <c r="E291" s="3"/>
      <c r="F291" s="3"/>
      <c r="G291" s="3"/>
      <c r="H291" s="3"/>
      <c r="I291" s="3"/>
      <c r="J291" s="3"/>
      <c r="K291" s="3"/>
      <c r="M291" s="3"/>
    </row>
    <row r="292" spans="5:13" x14ac:dyDescent="0.25">
      <c r="E292" s="3"/>
      <c r="F292" s="3"/>
      <c r="G292" s="3"/>
      <c r="H292" s="3"/>
      <c r="I292" s="3"/>
      <c r="J292" s="3"/>
      <c r="K292" s="3"/>
      <c r="M292" s="3"/>
    </row>
    <row r="293" spans="5:13" x14ac:dyDescent="0.25">
      <c r="E293" s="3"/>
      <c r="F293" s="3"/>
      <c r="G293" s="3"/>
      <c r="H293" s="3"/>
      <c r="I293" s="3"/>
      <c r="J293" s="3"/>
      <c r="K293" s="3"/>
      <c r="M293" s="3"/>
    </row>
    <row r="294" spans="5:13" x14ac:dyDescent="0.25">
      <c r="E294" s="3"/>
      <c r="F294" s="3"/>
      <c r="G294" s="3"/>
      <c r="H294" s="3"/>
      <c r="I294" s="3"/>
      <c r="J294" s="3"/>
      <c r="K294" s="3"/>
      <c r="M294" s="3"/>
    </row>
    <row r="295" spans="5:13" x14ac:dyDescent="0.25">
      <c r="E295" s="3"/>
      <c r="F295" s="3"/>
      <c r="G295" s="3"/>
      <c r="H295" s="3"/>
      <c r="I295" s="3"/>
      <c r="J295" s="3"/>
      <c r="K295" s="3"/>
      <c r="M295" s="3"/>
    </row>
    <row r="296" spans="5:13" x14ac:dyDescent="0.25">
      <c r="E296" s="3"/>
      <c r="F296" s="3"/>
      <c r="G296" s="3"/>
      <c r="H296" s="3"/>
      <c r="I296" s="3"/>
      <c r="J296" s="3"/>
      <c r="K296" s="3"/>
      <c r="M296" s="3"/>
    </row>
    <row r="297" spans="5:13" x14ac:dyDescent="0.25">
      <c r="E297" s="3"/>
      <c r="F297" s="3"/>
      <c r="G297" s="3"/>
      <c r="H297" s="3"/>
      <c r="I297" s="3"/>
      <c r="J297" s="3"/>
      <c r="K297" s="3"/>
      <c r="M297" s="3"/>
    </row>
    <row r="298" spans="5:13" x14ac:dyDescent="0.25">
      <c r="E298" s="3"/>
      <c r="F298" s="3"/>
      <c r="G298" s="3"/>
      <c r="H298" s="3"/>
      <c r="I298" s="3"/>
      <c r="J298" s="3"/>
      <c r="K298" s="3"/>
      <c r="M298" s="3"/>
    </row>
    <row r="299" spans="5:13" x14ac:dyDescent="0.25">
      <c r="E299" s="3"/>
      <c r="F299" s="3"/>
      <c r="G299" s="3"/>
      <c r="H299" s="3"/>
      <c r="I299" s="3"/>
      <c r="J299" s="3"/>
      <c r="K299" s="3"/>
      <c r="M299" s="3"/>
    </row>
    <row r="300" spans="5:13" x14ac:dyDescent="0.25">
      <c r="E300" s="3"/>
      <c r="F300" s="3"/>
      <c r="G300" s="3"/>
      <c r="H300" s="3"/>
      <c r="I300" s="3"/>
      <c r="J300" s="3"/>
      <c r="K300" s="3"/>
      <c r="M300" s="3"/>
    </row>
    <row r="301" spans="5:13" x14ac:dyDescent="0.25">
      <c r="E301" s="3"/>
      <c r="F301" s="3"/>
      <c r="G301" s="3"/>
      <c r="H301" s="3"/>
      <c r="I301" s="3"/>
      <c r="J301" s="3"/>
      <c r="K301" s="3"/>
      <c r="M301" s="3"/>
    </row>
    <row r="302" spans="5:13" x14ac:dyDescent="0.25">
      <c r="E302" s="3"/>
      <c r="F302" s="3"/>
      <c r="G302" s="3"/>
      <c r="H302" s="3"/>
      <c r="I302" s="3"/>
      <c r="J302" s="3"/>
      <c r="K302" s="3"/>
      <c r="M302" s="3"/>
    </row>
    <row r="303" spans="5:13" x14ac:dyDescent="0.25">
      <c r="E303" s="3"/>
      <c r="F303" s="3"/>
      <c r="G303" s="3"/>
      <c r="H303" s="3"/>
      <c r="I303" s="3"/>
      <c r="J303" s="3"/>
      <c r="K303" s="3"/>
      <c r="M303" s="3"/>
    </row>
    <row r="304" spans="5:13" x14ac:dyDescent="0.25">
      <c r="E304" s="3"/>
      <c r="F304" s="3"/>
      <c r="G304" s="3"/>
      <c r="H304" s="3"/>
      <c r="I304" s="3"/>
      <c r="J304" s="3"/>
      <c r="K304" s="3"/>
      <c r="M304" s="3"/>
    </row>
    <row r="305" spans="5:13" x14ac:dyDescent="0.25">
      <c r="E305" s="3"/>
      <c r="F305" s="3"/>
      <c r="G305" s="3"/>
      <c r="H305" s="3"/>
      <c r="I305" s="3"/>
      <c r="J305" s="3"/>
      <c r="K305" s="3"/>
      <c r="M305" s="3"/>
    </row>
    <row r="306" spans="5:13" x14ac:dyDescent="0.25">
      <c r="E306" s="3"/>
      <c r="F306" s="3"/>
      <c r="G306" s="3"/>
      <c r="H306" s="3"/>
      <c r="I306" s="3"/>
      <c r="J306" s="3"/>
      <c r="K306" s="3"/>
      <c r="M306" s="3"/>
    </row>
    <row r="307" spans="5:13" x14ac:dyDescent="0.25">
      <c r="E307" s="3"/>
      <c r="F307" s="3"/>
      <c r="G307" s="3"/>
      <c r="H307" s="3"/>
      <c r="I307" s="3"/>
      <c r="J307" s="3"/>
      <c r="K307" s="3"/>
      <c r="M307" s="3"/>
    </row>
    <row r="308" spans="5:13" x14ac:dyDescent="0.25">
      <c r="E308" s="3"/>
      <c r="F308" s="3"/>
      <c r="G308" s="3"/>
      <c r="H308" s="3"/>
      <c r="I308" s="3"/>
      <c r="J308" s="3"/>
      <c r="K308" s="3"/>
      <c r="M308" s="3"/>
    </row>
    <row r="309" spans="5:13" x14ac:dyDescent="0.25">
      <c r="E309" s="3"/>
      <c r="F309" s="3"/>
      <c r="G309" s="3"/>
      <c r="H309" s="3"/>
      <c r="I309" s="3"/>
      <c r="J309" s="3"/>
      <c r="K309" s="3"/>
      <c r="M309" s="3"/>
    </row>
    <row r="310" spans="5:13" x14ac:dyDescent="0.25">
      <c r="E310" s="3"/>
      <c r="F310" s="3"/>
      <c r="G310" s="3"/>
      <c r="H310" s="3"/>
      <c r="I310" s="3"/>
      <c r="J310" s="3"/>
      <c r="K310" s="3"/>
      <c r="M310" s="3"/>
    </row>
    <row r="311" spans="5:13" x14ac:dyDescent="0.25">
      <c r="E311" s="3"/>
      <c r="F311" s="3"/>
      <c r="G311" s="3"/>
      <c r="H311" s="3"/>
      <c r="I311" s="3"/>
      <c r="J311" s="3"/>
      <c r="K311" s="3"/>
      <c r="M311" s="3"/>
    </row>
    <row r="312" spans="5:13" x14ac:dyDescent="0.25">
      <c r="E312" s="3"/>
      <c r="F312" s="3"/>
      <c r="G312" s="3"/>
      <c r="H312" s="3"/>
      <c r="I312" s="3"/>
      <c r="J312" s="3"/>
      <c r="K312" s="3"/>
      <c r="M312" s="3"/>
    </row>
    <row r="313" spans="5:13" x14ac:dyDescent="0.25">
      <c r="E313" s="3"/>
      <c r="F313" s="3"/>
      <c r="G313" s="3"/>
      <c r="H313" s="3"/>
      <c r="I313" s="3"/>
      <c r="J313" s="3"/>
      <c r="K313" s="3"/>
      <c r="M313" s="3"/>
    </row>
    <row r="314" spans="5:13" x14ac:dyDescent="0.25">
      <c r="E314" s="3"/>
      <c r="F314" s="3"/>
      <c r="G314" s="3"/>
      <c r="H314" s="3"/>
      <c r="I314" s="3"/>
      <c r="J314" s="3"/>
      <c r="K314" s="3"/>
      <c r="M314" s="3"/>
    </row>
    <row r="315" spans="5:13" x14ac:dyDescent="0.25">
      <c r="E315" s="3"/>
      <c r="F315" s="3"/>
      <c r="G315" s="3"/>
      <c r="H315" s="3"/>
      <c r="I315" s="3"/>
      <c r="J315" s="3"/>
      <c r="K315" s="3"/>
      <c r="M315" s="3"/>
    </row>
    <row r="316" spans="5:13" x14ac:dyDescent="0.25">
      <c r="E316" s="3"/>
      <c r="F316" s="3"/>
      <c r="G316" s="3"/>
      <c r="H316" s="3"/>
      <c r="I316" s="3"/>
      <c r="J316" s="3"/>
      <c r="K316" s="3"/>
      <c r="M316" s="3"/>
    </row>
    <row r="317" spans="5:13" x14ac:dyDescent="0.25">
      <c r="E317" s="3"/>
      <c r="F317" s="3"/>
      <c r="G317" s="3"/>
      <c r="H317" s="3"/>
      <c r="I317" s="3"/>
      <c r="J317" s="3"/>
      <c r="K317" s="3"/>
      <c r="M317" s="3"/>
    </row>
    <row r="318" spans="5:13" x14ac:dyDescent="0.25">
      <c r="E318" s="3"/>
      <c r="F318" s="3"/>
      <c r="G318" s="3"/>
      <c r="H318" s="3"/>
      <c r="I318" s="3"/>
      <c r="J318" s="3"/>
      <c r="K318" s="3"/>
      <c r="M318" s="3"/>
    </row>
    <row r="319" spans="5:13" x14ac:dyDescent="0.25">
      <c r="E319" s="3"/>
      <c r="F319" s="3"/>
      <c r="G319" s="3"/>
      <c r="H319" s="3"/>
      <c r="I319" s="3"/>
      <c r="J319" s="3"/>
      <c r="K319" s="3"/>
      <c r="M319" s="3"/>
    </row>
    <row r="320" spans="5:13" x14ac:dyDescent="0.25">
      <c r="E320" s="3"/>
      <c r="F320" s="3"/>
      <c r="G320" s="3"/>
      <c r="H320" s="3"/>
      <c r="I320" s="3"/>
      <c r="J320" s="3"/>
      <c r="K320" s="3"/>
      <c r="M320" s="3"/>
    </row>
    <row r="321" spans="5:13" x14ac:dyDescent="0.25">
      <c r="E321" s="3"/>
      <c r="F321" s="3"/>
      <c r="G321" s="3"/>
      <c r="H321" s="3"/>
      <c r="I321" s="3"/>
      <c r="J321" s="3"/>
      <c r="K321" s="3"/>
      <c r="M321" s="3"/>
    </row>
    <row r="322" spans="5:13" x14ac:dyDescent="0.25">
      <c r="E322" s="3"/>
      <c r="F322" s="3"/>
      <c r="G322" s="3"/>
      <c r="H322" s="3"/>
      <c r="I322" s="3"/>
      <c r="J322" s="3"/>
      <c r="K322" s="3"/>
      <c r="M322" s="3"/>
    </row>
    <row r="323" spans="5:13" x14ac:dyDescent="0.25">
      <c r="E323" s="3"/>
      <c r="F323" s="3"/>
      <c r="G323" s="3"/>
      <c r="H323" s="3"/>
      <c r="I323" s="3"/>
      <c r="J323" s="3"/>
      <c r="K323" s="3"/>
      <c r="M323" s="3"/>
    </row>
    <row r="324" spans="5:13" x14ac:dyDescent="0.25">
      <c r="E324" s="3"/>
      <c r="F324" s="3"/>
      <c r="G324" s="3"/>
      <c r="H324" s="3"/>
      <c r="I324" s="3"/>
      <c r="J324" s="3"/>
      <c r="K324" s="3"/>
      <c r="M324" s="3"/>
    </row>
    <row r="325" spans="5:13" x14ac:dyDescent="0.25">
      <c r="E325" s="3"/>
      <c r="F325" s="3"/>
      <c r="G325" s="3"/>
      <c r="H325" s="3"/>
      <c r="I325" s="3"/>
      <c r="J325" s="3"/>
      <c r="K325" s="3"/>
      <c r="M325" s="3"/>
    </row>
    <row r="326" spans="5:13" x14ac:dyDescent="0.25">
      <c r="E326" s="3"/>
      <c r="F326" s="3"/>
      <c r="G326" s="3"/>
      <c r="H326" s="3"/>
      <c r="I326" s="3"/>
      <c r="J326" s="3"/>
      <c r="K326" s="3"/>
      <c r="M326" s="3"/>
    </row>
    <row r="327" spans="5:13" x14ac:dyDescent="0.25">
      <c r="E327" s="3"/>
      <c r="F327" s="3"/>
      <c r="G327" s="3"/>
      <c r="H327" s="3"/>
      <c r="I327" s="3"/>
      <c r="J327" s="3"/>
      <c r="K327" s="3"/>
      <c r="M327" s="3"/>
    </row>
    <row r="328" spans="5:13" x14ac:dyDescent="0.25">
      <c r="E328" s="3"/>
      <c r="F328" s="3"/>
      <c r="G328" s="3"/>
      <c r="H328" s="3"/>
      <c r="I328" s="3"/>
      <c r="J328" s="3"/>
      <c r="K328" s="3"/>
      <c r="M328" s="3"/>
    </row>
    <row r="329" spans="5:13" x14ac:dyDescent="0.25">
      <c r="E329" s="3"/>
      <c r="F329" s="3"/>
      <c r="G329" s="3"/>
      <c r="H329" s="3"/>
      <c r="I329" s="3"/>
      <c r="J329" s="3"/>
      <c r="K329" s="3"/>
      <c r="M329" s="3"/>
    </row>
    <row r="330" spans="5:13" x14ac:dyDescent="0.25">
      <c r="E330" s="3"/>
      <c r="F330" s="3"/>
      <c r="G330" s="3"/>
      <c r="H330" s="3"/>
      <c r="I330" s="3"/>
      <c r="J330" s="3"/>
      <c r="K330" s="3"/>
      <c r="M330" s="3"/>
    </row>
    <row r="331" spans="5:13" x14ac:dyDescent="0.25">
      <c r="E331" s="3"/>
      <c r="F331" s="3"/>
      <c r="G331" s="3"/>
      <c r="H331" s="3"/>
      <c r="I331" s="3"/>
      <c r="J331" s="3"/>
      <c r="K331" s="3"/>
      <c r="M331" s="3"/>
    </row>
    <row r="332" spans="5:13" x14ac:dyDescent="0.25">
      <c r="E332" s="3"/>
      <c r="F332" s="3"/>
      <c r="G332" s="3"/>
      <c r="H332" s="3"/>
      <c r="I332" s="3"/>
      <c r="J332" s="3"/>
      <c r="K332" s="3"/>
      <c r="M332" s="3"/>
    </row>
    <row r="333" spans="5:13" x14ac:dyDescent="0.25">
      <c r="E333" s="3"/>
      <c r="F333" s="3"/>
      <c r="G333" s="3"/>
      <c r="H333" s="3"/>
      <c r="I333" s="3"/>
      <c r="J333" s="3"/>
      <c r="K333" s="3"/>
      <c r="M333" s="3"/>
    </row>
    <row r="334" spans="5:13" x14ac:dyDescent="0.25">
      <c r="E334" s="3"/>
      <c r="F334" s="3"/>
      <c r="G334" s="3"/>
      <c r="H334" s="3"/>
      <c r="I334" s="3"/>
      <c r="J334" s="3"/>
      <c r="K334" s="3"/>
      <c r="M334" s="3"/>
    </row>
    <row r="335" spans="5:13" x14ac:dyDescent="0.25">
      <c r="E335" s="3"/>
      <c r="F335" s="3"/>
      <c r="G335" s="3"/>
      <c r="H335" s="3"/>
      <c r="I335" s="3"/>
      <c r="J335" s="3"/>
      <c r="K335" s="3"/>
      <c r="M335" s="3"/>
    </row>
    <row r="336" spans="5:13" x14ac:dyDescent="0.25">
      <c r="E336" s="3"/>
      <c r="F336" s="3"/>
      <c r="G336" s="3"/>
      <c r="H336" s="3"/>
      <c r="I336" s="3"/>
      <c r="J336" s="3"/>
      <c r="K336" s="3"/>
      <c r="M336" s="3"/>
    </row>
    <row r="337" spans="5:13" x14ac:dyDescent="0.25">
      <c r="E337" s="3"/>
      <c r="F337" s="3"/>
      <c r="G337" s="3"/>
      <c r="H337" s="3"/>
      <c r="I337" s="3"/>
      <c r="J337" s="3"/>
      <c r="K337" s="3"/>
      <c r="M337" s="3"/>
    </row>
    <row r="338" spans="5:13" x14ac:dyDescent="0.25">
      <c r="E338" s="3"/>
      <c r="F338" s="3"/>
      <c r="G338" s="3"/>
      <c r="H338" s="3"/>
      <c r="I338" s="3"/>
      <c r="J338" s="3"/>
      <c r="K338" s="3"/>
      <c r="M338" s="3"/>
    </row>
    <row r="339" spans="5:13" x14ac:dyDescent="0.25">
      <c r="E339" s="3"/>
      <c r="F339" s="3"/>
      <c r="G339" s="3"/>
      <c r="H339" s="3"/>
      <c r="I339" s="3"/>
      <c r="J339" s="3"/>
      <c r="K339" s="3"/>
      <c r="M339" s="3"/>
    </row>
    <row r="340" spans="5:13" x14ac:dyDescent="0.25">
      <c r="E340" s="3"/>
      <c r="F340" s="3"/>
      <c r="G340" s="3"/>
      <c r="H340" s="3"/>
      <c r="I340" s="3"/>
      <c r="J340" s="3"/>
      <c r="K340" s="3"/>
      <c r="M340" s="3"/>
    </row>
    <row r="341" spans="5:13" x14ac:dyDescent="0.25">
      <c r="E341" s="3"/>
      <c r="F341" s="3"/>
      <c r="G341" s="3"/>
      <c r="H341" s="3"/>
      <c r="I341" s="3"/>
      <c r="J341" s="3"/>
      <c r="K341" s="3"/>
      <c r="M341" s="3"/>
    </row>
    <row r="342" spans="5:13" x14ac:dyDescent="0.25">
      <c r="E342" s="3"/>
      <c r="F342" s="3"/>
      <c r="G342" s="3"/>
      <c r="H342" s="3"/>
      <c r="I342" s="3"/>
      <c r="J342" s="3"/>
      <c r="K342" s="3"/>
      <c r="M342" s="3"/>
    </row>
    <row r="343" spans="5:13" x14ac:dyDescent="0.25">
      <c r="E343" s="3"/>
      <c r="F343" s="3"/>
      <c r="G343" s="3"/>
      <c r="H343" s="3"/>
      <c r="I343" s="3"/>
      <c r="J343" s="3"/>
      <c r="K343" s="3"/>
      <c r="M343" s="3"/>
    </row>
    <row r="344" spans="5:13" x14ac:dyDescent="0.25">
      <c r="E344" s="3"/>
      <c r="F344" s="3"/>
      <c r="G344" s="3"/>
      <c r="H344" s="3"/>
      <c r="I344" s="3"/>
      <c r="J344" s="3"/>
      <c r="K344" s="3"/>
      <c r="M344" s="3"/>
    </row>
    <row r="345" spans="5:13" x14ac:dyDescent="0.25">
      <c r="E345" s="3"/>
      <c r="F345" s="3"/>
      <c r="G345" s="3"/>
      <c r="H345" s="3"/>
      <c r="I345" s="3"/>
      <c r="J345" s="3"/>
      <c r="K345" s="3"/>
      <c r="M345" s="3"/>
    </row>
  </sheetData>
  <mergeCells count="2">
    <mergeCell ref="A2:M2"/>
    <mergeCell ref="A1:M1"/>
  </mergeCells>
  <printOptions horizontalCentered="1" verticalCentered="1"/>
  <pageMargins left="0.17" right="0.17" top="0.32" bottom="0.24" header="0.17" footer="0.17"/>
  <pageSetup scale="76" orientation="portrait" r:id="rId1"/>
  <headerFooter>
    <oddHeader>&amp;R&amp;"-,Bold"&amp;K000000Board Approved 06/19/2023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44"/>
  <sheetViews>
    <sheetView view="pageLayout" zoomScaleNormal="100" workbookViewId="0">
      <selection sqref="A1:M1"/>
    </sheetView>
  </sheetViews>
  <sheetFormatPr defaultRowHeight="15" x14ac:dyDescent="0.25"/>
  <cols>
    <col min="1" max="1" width="3.5703125" customWidth="1"/>
    <col min="2" max="2" width="6" style="2" customWidth="1"/>
    <col min="3" max="3" width="33.7109375" customWidth="1"/>
    <col min="4" max="4" width="1.7109375" customWidth="1"/>
    <col min="5" max="5" width="15.7109375" style="1" customWidth="1"/>
    <col min="6" max="6" width="1.7109375" customWidth="1"/>
    <col min="7" max="7" width="15.7109375" style="1" customWidth="1"/>
    <col min="8" max="8" width="1.7109375" customWidth="1"/>
    <col min="9" max="9" width="15.7109375" style="1" customWidth="1"/>
    <col min="10" max="10" width="1.7109375" customWidth="1"/>
    <col min="11" max="11" width="15.7109375" style="1" customWidth="1"/>
    <col min="12" max="12" width="1.7109375" customWidth="1"/>
    <col min="13" max="13" width="15.7109375" style="1" customWidth="1"/>
  </cols>
  <sheetData>
    <row r="1" spans="1:13" ht="18.75" x14ac:dyDescent="0.3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8.75" x14ac:dyDescent="0.3">
      <c r="A2" s="60" t="str">
        <f>'199 Comparison'!A2</f>
        <v>2023 - 2024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6" customFormat="1" ht="45" x14ac:dyDescent="0.25">
      <c r="B3" s="7"/>
      <c r="E3" s="8" t="str">
        <f>'199 Comparison'!E3</f>
        <v>Adopted  Budget                  2023-2024</v>
      </c>
      <c r="G3" s="8" t="str">
        <f>'199 Comparison'!G3</f>
        <v>Final Amended 2022-2023</v>
      </c>
      <c r="I3" s="8" t="str">
        <f>'199 Comparison'!I3</f>
        <v>Adopted Budget 2022-2023</v>
      </c>
      <c r="K3" s="8" t="s">
        <v>45</v>
      </c>
      <c r="M3" s="8" t="s">
        <v>48</v>
      </c>
    </row>
    <row r="5" spans="1:13" x14ac:dyDescent="0.25">
      <c r="A5" t="s">
        <v>0</v>
      </c>
    </row>
    <row r="7" spans="1:13" x14ac:dyDescent="0.25">
      <c r="A7" t="s">
        <v>1</v>
      </c>
    </row>
    <row r="8" spans="1:13" x14ac:dyDescent="0.25">
      <c r="B8" s="2">
        <v>5710</v>
      </c>
      <c r="C8" t="s">
        <v>31</v>
      </c>
      <c r="D8" t="s">
        <v>28</v>
      </c>
      <c r="E8" s="3"/>
      <c r="F8" s="3" t="s">
        <v>28</v>
      </c>
      <c r="G8" s="3"/>
      <c r="H8" s="3" t="s">
        <v>28</v>
      </c>
      <c r="I8" s="3"/>
      <c r="J8" s="3" t="s">
        <v>28</v>
      </c>
      <c r="K8" s="3"/>
      <c r="M8" s="12"/>
    </row>
    <row r="9" spans="1:13" x14ac:dyDescent="0.25">
      <c r="B9" s="2">
        <v>5730</v>
      </c>
      <c r="C9" t="s">
        <v>32</v>
      </c>
      <c r="E9" s="3"/>
      <c r="F9" s="3"/>
      <c r="G9" s="3"/>
      <c r="H9" s="3"/>
      <c r="I9" s="3"/>
      <c r="J9" s="3"/>
      <c r="K9" s="3"/>
      <c r="M9" s="3"/>
    </row>
    <row r="10" spans="1:13" x14ac:dyDescent="0.25">
      <c r="B10" s="2">
        <v>5740</v>
      </c>
      <c r="C10" t="s">
        <v>33</v>
      </c>
      <c r="E10" s="3">
        <v>0</v>
      </c>
      <c r="F10" s="3"/>
      <c r="G10" s="3">
        <v>24050</v>
      </c>
      <c r="H10" s="3"/>
      <c r="I10" s="3">
        <v>24050</v>
      </c>
      <c r="J10" s="3"/>
      <c r="K10" s="3">
        <f t="shared" ref="K10:K11" si="0">E10-I10</f>
        <v>-24050</v>
      </c>
      <c r="M10" s="12">
        <f>E10/I10-1</f>
        <v>-1</v>
      </c>
    </row>
    <row r="11" spans="1:13" x14ac:dyDescent="0.25">
      <c r="B11" s="2">
        <v>5750</v>
      </c>
      <c r="C11" t="s">
        <v>34</v>
      </c>
      <c r="E11" s="3">
        <v>2100000</v>
      </c>
      <c r="F11" s="3"/>
      <c r="G11" s="3">
        <f>2192000-24050</f>
        <v>2167950</v>
      </c>
      <c r="H11" s="3"/>
      <c r="I11" s="3">
        <v>2167950</v>
      </c>
      <c r="J11" s="3"/>
      <c r="K11" s="3">
        <f t="shared" si="0"/>
        <v>-67950</v>
      </c>
      <c r="M11" s="13">
        <f>E11/I11-1</f>
        <v>-3.1342973777070515E-2</v>
      </c>
    </row>
    <row r="12" spans="1:13" x14ac:dyDescent="0.25">
      <c r="E12" s="4"/>
      <c r="F12" s="3"/>
      <c r="G12" s="4"/>
      <c r="H12" s="3"/>
      <c r="I12" s="4"/>
      <c r="J12" s="3"/>
      <c r="K12" s="4"/>
      <c r="M12" s="4"/>
    </row>
    <row r="13" spans="1:13" x14ac:dyDescent="0.25">
      <c r="B13" s="2" t="s">
        <v>43</v>
      </c>
      <c r="E13" s="5">
        <f>SUM(E8:E11)</f>
        <v>2100000</v>
      </c>
      <c r="F13" s="3"/>
      <c r="G13" s="5">
        <f>SUM(G8:G11)</f>
        <v>2192000</v>
      </c>
      <c r="H13" s="3"/>
      <c r="I13" s="5">
        <f>SUM(I8:I11)</f>
        <v>2192000</v>
      </c>
      <c r="J13" s="3"/>
      <c r="K13" s="5">
        <f>SUM(K8:K11)</f>
        <v>-92000</v>
      </c>
      <c r="M13" s="13">
        <f>E13/I13-1</f>
        <v>-4.1970802919708006E-2</v>
      </c>
    </row>
    <row r="14" spans="1:13" x14ac:dyDescent="0.25">
      <c r="E14" s="3"/>
      <c r="F14" s="3"/>
      <c r="G14" s="3"/>
      <c r="H14" s="3"/>
      <c r="I14" s="3"/>
      <c r="J14" s="3"/>
      <c r="K14" s="3"/>
      <c r="M14" s="3"/>
    </row>
    <row r="15" spans="1:13" x14ac:dyDescent="0.25">
      <c r="A15" t="s">
        <v>35</v>
      </c>
      <c r="E15" s="3"/>
      <c r="F15" s="3"/>
      <c r="G15" s="3"/>
      <c r="H15" s="3"/>
      <c r="I15" s="3"/>
      <c r="J15" s="3"/>
      <c r="K15" s="3"/>
      <c r="M15" s="3"/>
    </row>
    <row r="16" spans="1:13" x14ac:dyDescent="0.25">
      <c r="B16" s="2">
        <v>5810</v>
      </c>
      <c r="C16" t="s">
        <v>36</v>
      </c>
      <c r="E16" s="3"/>
      <c r="F16" s="3"/>
      <c r="G16" s="3"/>
      <c r="H16" s="3"/>
      <c r="I16" s="3"/>
      <c r="J16" s="3"/>
      <c r="K16" s="3"/>
      <c r="M16" s="3"/>
    </row>
    <row r="17" spans="1:13" x14ac:dyDescent="0.25">
      <c r="B17" s="2">
        <v>5820</v>
      </c>
      <c r="C17" t="s">
        <v>35</v>
      </c>
      <c r="E17" s="5">
        <v>0</v>
      </c>
      <c r="F17" s="3"/>
      <c r="G17" s="5">
        <v>8000</v>
      </c>
      <c r="H17" s="3"/>
      <c r="I17" s="5">
        <v>8000</v>
      </c>
      <c r="J17" s="3"/>
      <c r="K17" s="5">
        <f t="shared" ref="K17" si="1">E17-I17</f>
        <v>-8000</v>
      </c>
      <c r="M17" s="16">
        <f>E17/I17-1</f>
        <v>-1</v>
      </c>
    </row>
    <row r="18" spans="1:13" x14ac:dyDescent="0.25">
      <c r="E18" s="3"/>
      <c r="F18" s="3"/>
      <c r="G18" s="3"/>
      <c r="H18" s="3"/>
      <c r="I18" s="3"/>
      <c r="J18" s="3"/>
      <c r="K18" s="3"/>
      <c r="M18" s="3"/>
    </row>
    <row r="19" spans="1:13" x14ac:dyDescent="0.25">
      <c r="B19" s="2" t="s">
        <v>2</v>
      </c>
      <c r="E19" s="5">
        <f>SUM(E16:E17)</f>
        <v>0</v>
      </c>
      <c r="F19" s="3"/>
      <c r="G19" s="5">
        <f>SUM(G16:G17)</f>
        <v>8000</v>
      </c>
      <c r="H19" s="3"/>
      <c r="I19" s="5">
        <f>SUM(I16:I17)</f>
        <v>8000</v>
      </c>
      <c r="J19" s="3"/>
      <c r="K19" s="5">
        <f>SUM(K16:K17)</f>
        <v>-8000</v>
      </c>
      <c r="M19" s="16">
        <f>E19/I19-1</f>
        <v>-1</v>
      </c>
    </row>
    <row r="20" spans="1:13" x14ac:dyDescent="0.25">
      <c r="E20" s="3"/>
      <c r="F20" s="3"/>
      <c r="G20" s="3"/>
      <c r="H20" s="3"/>
      <c r="I20" s="3"/>
      <c r="J20" s="3"/>
      <c r="K20" s="3"/>
      <c r="M20" s="3"/>
    </row>
    <row r="21" spans="1:13" x14ac:dyDescent="0.25">
      <c r="A21" t="s">
        <v>38</v>
      </c>
      <c r="E21" s="3"/>
      <c r="F21" s="3"/>
      <c r="G21" s="3"/>
      <c r="H21" s="3"/>
      <c r="I21" s="3"/>
      <c r="J21" s="3"/>
      <c r="K21" s="3"/>
      <c r="M21" s="3"/>
    </row>
    <row r="22" spans="1:13" x14ac:dyDescent="0.25">
      <c r="B22" s="2">
        <v>5920</v>
      </c>
      <c r="C22" t="s">
        <v>39</v>
      </c>
      <c r="E22" s="3">
        <v>1700000</v>
      </c>
      <c r="F22" s="3"/>
      <c r="G22" s="3">
        <v>1750000</v>
      </c>
      <c r="H22" s="3"/>
      <c r="I22" s="3">
        <v>1200000</v>
      </c>
      <c r="J22" s="3"/>
      <c r="K22" s="3">
        <f t="shared" ref="K22" si="2">E22-I22</f>
        <v>500000</v>
      </c>
      <c r="M22" s="12">
        <f>E22/I22-1</f>
        <v>0.41666666666666674</v>
      </c>
    </row>
    <row r="23" spans="1:13" x14ac:dyDescent="0.25">
      <c r="B23" s="2">
        <v>5930</v>
      </c>
      <c r="C23" t="s">
        <v>40</v>
      </c>
      <c r="E23" s="5"/>
      <c r="F23" s="3"/>
      <c r="G23" s="5"/>
      <c r="H23" s="3"/>
      <c r="I23" s="5"/>
      <c r="J23" s="3"/>
      <c r="K23" s="5"/>
      <c r="M23" s="5"/>
    </row>
    <row r="24" spans="1:13" x14ac:dyDescent="0.25">
      <c r="E24" s="3"/>
      <c r="F24" s="3"/>
      <c r="G24" s="3"/>
      <c r="H24" s="3"/>
      <c r="I24" s="3"/>
      <c r="J24" s="3"/>
      <c r="K24" s="3"/>
      <c r="M24" s="3"/>
    </row>
    <row r="25" spans="1:13" x14ac:dyDescent="0.25">
      <c r="B25" s="2" t="s">
        <v>3</v>
      </c>
      <c r="E25" s="5">
        <f>SUM(E22:E23)</f>
        <v>1700000</v>
      </c>
      <c r="F25" s="3"/>
      <c r="G25" s="5">
        <f>SUM(G22:G23)</f>
        <v>1750000</v>
      </c>
      <c r="H25" s="3"/>
      <c r="I25" s="5">
        <f>SUM(I22:I23)</f>
        <v>1200000</v>
      </c>
      <c r="J25" s="3"/>
      <c r="K25" s="5">
        <f>SUM(K22:K23)</f>
        <v>500000</v>
      </c>
      <c r="M25" s="13">
        <f>E25/I25-1</f>
        <v>0.41666666666666674</v>
      </c>
    </row>
    <row r="26" spans="1:13" x14ac:dyDescent="0.25">
      <c r="A26" t="s">
        <v>30</v>
      </c>
      <c r="E26" s="3"/>
      <c r="F26" s="3"/>
      <c r="G26" s="3"/>
      <c r="H26" s="3"/>
      <c r="I26" s="3"/>
      <c r="J26" s="3"/>
      <c r="K26" s="3"/>
      <c r="M26" s="3"/>
    </row>
    <row r="27" spans="1:13" x14ac:dyDescent="0.25">
      <c r="B27" s="2">
        <v>7900</v>
      </c>
      <c r="C27" t="s">
        <v>41</v>
      </c>
      <c r="E27" s="5"/>
      <c r="F27" s="3"/>
      <c r="G27" s="5"/>
      <c r="H27" s="3"/>
      <c r="I27" s="5"/>
      <c r="J27" s="3"/>
      <c r="K27" s="5"/>
      <c r="M27" s="16"/>
    </row>
    <row r="28" spans="1:13" x14ac:dyDescent="0.25">
      <c r="E28" s="3"/>
      <c r="F28" s="3"/>
      <c r="G28" s="3"/>
      <c r="H28" s="3"/>
      <c r="I28" s="3"/>
      <c r="J28" s="3"/>
      <c r="K28" s="3"/>
      <c r="M28" s="3"/>
    </row>
    <row r="29" spans="1:13" ht="15.75" thickBot="1" x14ac:dyDescent="0.3">
      <c r="A29" s="38" t="s">
        <v>4</v>
      </c>
      <c r="B29" s="39"/>
      <c r="C29" s="38"/>
      <c r="D29" s="38" t="s">
        <v>28</v>
      </c>
      <c r="E29" s="42">
        <f>E13+E19+E25+E27</f>
        <v>3800000</v>
      </c>
      <c r="F29" s="38" t="s">
        <v>28</v>
      </c>
      <c r="G29" s="42">
        <f>G13+G19+G25+G27</f>
        <v>3950000</v>
      </c>
      <c r="H29" s="38" t="s">
        <v>28</v>
      </c>
      <c r="I29" s="42">
        <f>I13+I19+I25+I27</f>
        <v>3400000</v>
      </c>
      <c r="J29" s="38" t="s">
        <v>28</v>
      </c>
      <c r="K29" s="50">
        <f>K13+K19+K25+K27</f>
        <v>400000</v>
      </c>
      <c r="L29" s="38"/>
      <c r="M29" s="54">
        <f>E29/I29-1</f>
        <v>0.11764705882352944</v>
      </c>
    </row>
    <row r="30" spans="1:13" ht="15.75" thickTop="1" x14ac:dyDescent="0.25">
      <c r="E30" s="3"/>
      <c r="F30" s="3"/>
      <c r="G30" s="3"/>
      <c r="H30" s="3"/>
      <c r="I30" s="3"/>
      <c r="J30" s="3"/>
      <c r="K30" s="3"/>
      <c r="M30" s="3"/>
    </row>
    <row r="31" spans="1:13" x14ac:dyDescent="0.25">
      <c r="A31" t="s">
        <v>5</v>
      </c>
      <c r="E31" s="3"/>
      <c r="F31" s="3"/>
      <c r="G31" s="3"/>
      <c r="H31" s="3"/>
      <c r="I31" s="3"/>
      <c r="J31" s="3"/>
      <c r="K31" s="3"/>
      <c r="M31" s="3"/>
    </row>
    <row r="32" spans="1:13" x14ac:dyDescent="0.25">
      <c r="E32" s="3"/>
      <c r="F32" s="3"/>
      <c r="G32" s="3"/>
      <c r="H32" s="3"/>
      <c r="I32" s="3"/>
      <c r="J32" s="3"/>
      <c r="K32" s="3"/>
      <c r="M32" s="3"/>
    </row>
    <row r="33" spans="2:13" x14ac:dyDescent="0.25">
      <c r="B33" s="2">
        <v>11</v>
      </c>
      <c r="C33" t="s">
        <v>7</v>
      </c>
      <c r="D33" t="s">
        <v>28</v>
      </c>
      <c r="E33" s="3"/>
      <c r="F33" s="3" t="s">
        <v>28</v>
      </c>
      <c r="G33" s="3"/>
      <c r="H33" s="3" t="s">
        <v>28</v>
      </c>
      <c r="I33" s="3"/>
      <c r="J33" s="3" t="s">
        <v>28</v>
      </c>
      <c r="K33" s="3"/>
      <c r="M33" s="3"/>
    </row>
    <row r="34" spans="2:13" x14ac:dyDescent="0.25">
      <c r="B34" s="2">
        <v>12</v>
      </c>
      <c r="C34" t="s">
        <v>8</v>
      </c>
      <c r="E34" s="3"/>
      <c r="F34" s="3"/>
      <c r="G34" s="3"/>
      <c r="H34" s="3"/>
      <c r="I34" s="3"/>
      <c r="J34" s="3"/>
      <c r="K34" s="3"/>
      <c r="M34" s="3"/>
    </row>
    <row r="35" spans="2:13" x14ac:dyDescent="0.25">
      <c r="B35" s="2">
        <v>13</v>
      </c>
      <c r="C35" t="s">
        <v>42</v>
      </c>
      <c r="E35" s="3"/>
      <c r="F35" s="3"/>
      <c r="G35" s="3"/>
      <c r="H35" s="3"/>
      <c r="I35" s="3"/>
      <c r="J35" s="3"/>
      <c r="K35" s="3"/>
      <c r="M35" s="3"/>
    </row>
    <row r="36" spans="2:13" x14ac:dyDescent="0.25">
      <c r="B36" s="2">
        <v>21</v>
      </c>
      <c r="C36" t="s">
        <v>9</v>
      </c>
      <c r="E36" s="3"/>
      <c r="F36" s="3"/>
      <c r="G36" s="3"/>
      <c r="H36" s="3"/>
      <c r="I36" s="3"/>
      <c r="J36" s="3"/>
      <c r="K36" s="3"/>
      <c r="M36" s="3"/>
    </row>
    <row r="37" spans="2:13" x14ac:dyDescent="0.25">
      <c r="B37" s="2">
        <v>23</v>
      </c>
      <c r="C37" t="s">
        <v>10</v>
      </c>
      <c r="E37" s="3"/>
      <c r="F37" s="3"/>
      <c r="G37" s="3"/>
      <c r="H37" s="3"/>
      <c r="I37" s="3"/>
      <c r="J37" s="3"/>
      <c r="K37" s="3"/>
      <c r="M37" s="3"/>
    </row>
    <row r="38" spans="2:13" x14ac:dyDescent="0.25">
      <c r="B38" s="2">
        <v>31</v>
      </c>
      <c r="C38" t="s">
        <v>11</v>
      </c>
      <c r="E38" s="3"/>
      <c r="F38" s="3"/>
      <c r="G38" s="3"/>
      <c r="H38" s="3"/>
      <c r="I38" s="3"/>
      <c r="J38" s="3"/>
      <c r="K38" s="3"/>
      <c r="M38" s="3"/>
    </row>
    <row r="39" spans="2:13" x14ac:dyDescent="0.25">
      <c r="B39" s="2">
        <v>33</v>
      </c>
      <c r="C39" t="s">
        <v>12</v>
      </c>
      <c r="E39" s="3"/>
      <c r="F39" s="3"/>
      <c r="G39" s="3"/>
      <c r="H39" s="3"/>
      <c r="I39" s="3"/>
      <c r="J39" s="3"/>
      <c r="K39" s="3"/>
      <c r="M39" s="3"/>
    </row>
    <row r="40" spans="2:13" x14ac:dyDescent="0.25">
      <c r="B40" s="2">
        <v>34</v>
      </c>
      <c r="C40" t="s">
        <v>13</v>
      </c>
      <c r="E40" s="3"/>
      <c r="F40" s="3"/>
      <c r="G40" s="3"/>
      <c r="H40" s="3"/>
      <c r="I40" s="3"/>
      <c r="J40" s="3"/>
      <c r="K40" s="3"/>
      <c r="M40" s="3"/>
    </row>
    <row r="41" spans="2:13" x14ac:dyDescent="0.25">
      <c r="B41" s="2">
        <v>35</v>
      </c>
      <c r="C41" t="s">
        <v>14</v>
      </c>
      <c r="E41" s="3">
        <v>3800000</v>
      </c>
      <c r="F41" s="3"/>
      <c r="G41" s="3">
        <v>4050000</v>
      </c>
      <c r="H41" s="3"/>
      <c r="I41" s="3">
        <v>3400000</v>
      </c>
      <c r="J41" s="3"/>
      <c r="K41" s="3">
        <f t="shared" ref="K41" si="3">E41-I41</f>
        <v>400000</v>
      </c>
      <c r="M41" s="12">
        <f>E41/I41-1</f>
        <v>0.11764705882352944</v>
      </c>
    </row>
    <row r="42" spans="2:13" x14ac:dyDescent="0.25">
      <c r="B42" s="2">
        <v>36</v>
      </c>
      <c r="C42" t="s">
        <v>15</v>
      </c>
      <c r="E42" s="3"/>
      <c r="F42" s="3"/>
      <c r="G42" s="3"/>
      <c r="H42" s="3"/>
      <c r="I42" s="3"/>
      <c r="J42" s="3"/>
      <c r="K42" s="3"/>
      <c r="M42" s="3"/>
    </row>
    <row r="43" spans="2:13" x14ac:dyDescent="0.25">
      <c r="B43" s="2">
        <v>41</v>
      </c>
      <c r="C43" t="s">
        <v>16</v>
      </c>
      <c r="E43" s="3"/>
      <c r="F43" s="3"/>
      <c r="G43" s="3"/>
      <c r="H43" s="3"/>
      <c r="I43" s="3"/>
      <c r="J43" s="3"/>
      <c r="K43" s="3"/>
      <c r="M43" s="3"/>
    </row>
    <row r="44" spans="2:13" x14ac:dyDescent="0.25">
      <c r="B44" s="2">
        <v>51</v>
      </c>
      <c r="C44" t="s">
        <v>17</v>
      </c>
      <c r="E44" s="3"/>
      <c r="F44" s="3"/>
      <c r="G44" s="3"/>
      <c r="H44" s="3"/>
      <c r="I44" s="3"/>
      <c r="J44" s="3"/>
      <c r="K44" s="3"/>
      <c r="M44" s="3"/>
    </row>
    <row r="45" spans="2:13" x14ac:dyDescent="0.25">
      <c r="B45" s="2">
        <v>52</v>
      </c>
      <c r="C45" t="s">
        <v>20</v>
      </c>
      <c r="E45" s="3"/>
      <c r="F45" s="3"/>
      <c r="G45" s="3"/>
      <c r="H45" s="3"/>
      <c r="I45" s="3"/>
      <c r="J45" s="3"/>
      <c r="K45" s="3"/>
      <c r="M45" s="3"/>
    </row>
    <row r="46" spans="2:13" x14ac:dyDescent="0.25">
      <c r="B46" s="2">
        <v>53</v>
      </c>
      <c r="C46" t="s">
        <v>18</v>
      </c>
      <c r="E46" s="3"/>
      <c r="F46" s="3"/>
      <c r="G46" s="3"/>
      <c r="H46" s="3"/>
      <c r="I46" s="3"/>
      <c r="J46" s="3"/>
      <c r="K46" s="3"/>
      <c r="M46" s="3"/>
    </row>
    <row r="47" spans="2:13" x14ac:dyDescent="0.25">
      <c r="B47" s="2">
        <v>61</v>
      </c>
      <c r="C47" t="s">
        <v>19</v>
      </c>
      <c r="E47" s="3"/>
      <c r="F47" s="3"/>
      <c r="G47" s="3"/>
      <c r="H47" s="3"/>
      <c r="I47" s="3"/>
      <c r="J47" s="3"/>
      <c r="K47" s="3"/>
      <c r="M47" s="3"/>
    </row>
    <row r="48" spans="2:13" x14ac:dyDescent="0.25">
      <c r="B48" s="2">
        <v>71</v>
      </c>
      <c r="C48" t="s">
        <v>21</v>
      </c>
      <c r="E48" s="3"/>
      <c r="F48" s="3"/>
      <c r="G48" s="3"/>
      <c r="H48" s="3"/>
      <c r="I48" s="3"/>
      <c r="J48" s="3"/>
      <c r="K48" s="3"/>
      <c r="M48" s="12"/>
    </row>
    <row r="49" spans="1:14" x14ac:dyDescent="0.25">
      <c r="B49" s="2">
        <v>81</v>
      </c>
      <c r="C49" t="s">
        <v>22</v>
      </c>
      <c r="E49" s="3"/>
      <c r="F49" s="3"/>
      <c r="G49" s="3"/>
      <c r="H49" s="3"/>
      <c r="I49" s="3"/>
      <c r="J49" s="3"/>
      <c r="K49" s="3"/>
      <c r="M49" s="3"/>
    </row>
    <row r="50" spans="1:14" x14ac:dyDescent="0.25">
      <c r="B50" s="2">
        <v>91</v>
      </c>
      <c r="C50" t="s">
        <v>23</v>
      </c>
      <c r="E50" s="3"/>
      <c r="F50" s="3"/>
      <c r="G50" s="3"/>
      <c r="H50" s="3"/>
      <c r="I50" s="3"/>
      <c r="J50" s="3"/>
      <c r="K50" s="3"/>
      <c r="M50" s="3"/>
      <c r="N50" s="3"/>
    </row>
    <row r="51" spans="1:14" x14ac:dyDescent="0.25">
      <c r="B51" s="2">
        <v>93</v>
      </c>
      <c r="C51" t="s">
        <v>52</v>
      </c>
      <c r="E51" s="3"/>
      <c r="F51" s="3"/>
      <c r="G51" s="3"/>
      <c r="H51" s="3"/>
      <c r="I51" s="3"/>
      <c r="J51" s="3"/>
      <c r="K51" s="3"/>
      <c r="M51" s="3"/>
      <c r="N51" s="3"/>
    </row>
    <row r="52" spans="1:14" x14ac:dyDescent="0.25">
      <c r="B52" s="2">
        <v>99</v>
      </c>
      <c r="C52" t="s">
        <v>24</v>
      </c>
      <c r="E52" s="3"/>
      <c r="F52" s="3"/>
      <c r="G52" s="3"/>
      <c r="H52" s="3"/>
      <c r="I52" s="3"/>
      <c r="J52" s="3"/>
      <c r="K52" s="3"/>
      <c r="M52" s="3"/>
    </row>
    <row r="53" spans="1:14" x14ac:dyDescent="0.25">
      <c r="B53" s="2" t="str">
        <f>"00"</f>
        <v>00</v>
      </c>
      <c r="C53" t="s">
        <v>50</v>
      </c>
      <c r="E53" s="5"/>
      <c r="F53" s="3"/>
      <c r="G53" s="5"/>
      <c r="H53" s="3"/>
      <c r="I53" s="5"/>
      <c r="J53" s="3"/>
      <c r="K53" s="3"/>
      <c r="M53" s="5"/>
    </row>
    <row r="54" spans="1:14" ht="15.75" thickBot="1" x14ac:dyDescent="0.3">
      <c r="A54" s="38" t="s">
        <v>6</v>
      </c>
      <c r="B54" s="39"/>
      <c r="C54" s="38"/>
      <c r="D54" s="38" t="s">
        <v>28</v>
      </c>
      <c r="E54" s="42">
        <f>SUM(E33:E52)</f>
        <v>3800000</v>
      </c>
      <c r="F54" s="44" t="s">
        <v>28</v>
      </c>
      <c r="G54" s="42">
        <f>SUM(G33:G52)</f>
        <v>4050000</v>
      </c>
      <c r="H54" s="44" t="s">
        <v>28</v>
      </c>
      <c r="I54" s="42">
        <f>SUM(I33:I52)</f>
        <v>3400000</v>
      </c>
      <c r="J54" s="44" t="s">
        <v>28</v>
      </c>
      <c r="K54" s="50">
        <f>SUM(K33:K52)</f>
        <v>400000</v>
      </c>
      <c r="L54" s="38"/>
      <c r="M54" s="54">
        <f>E54/I54-1</f>
        <v>0.11764705882352944</v>
      </c>
    </row>
    <row r="55" spans="1:14" ht="15.75" thickTop="1" x14ac:dyDescent="0.25">
      <c r="E55" s="3"/>
      <c r="F55" s="3"/>
      <c r="G55" s="3"/>
      <c r="H55" s="3"/>
      <c r="I55" s="3"/>
      <c r="J55" s="3"/>
      <c r="K55" s="11"/>
      <c r="M55" s="11"/>
    </row>
    <row r="56" spans="1:14" ht="15.75" thickBot="1" x14ac:dyDescent="0.3">
      <c r="A56" s="38" t="s">
        <v>29</v>
      </c>
      <c r="B56" s="39"/>
      <c r="C56" s="38"/>
      <c r="D56" s="38" t="s">
        <v>28</v>
      </c>
      <c r="E56" s="42">
        <f>E29-E54</f>
        <v>0</v>
      </c>
      <c r="F56" s="38" t="s">
        <v>28</v>
      </c>
      <c r="G56" s="42">
        <f>G29-G54</f>
        <v>-100000</v>
      </c>
      <c r="H56" s="38" t="s">
        <v>28</v>
      </c>
      <c r="I56" s="42">
        <f>I29-I54</f>
        <v>0</v>
      </c>
      <c r="J56" s="38" t="s">
        <v>28</v>
      </c>
      <c r="K56" s="50">
        <f>K29-K54</f>
        <v>0</v>
      </c>
      <c r="L56" s="38"/>
      <c r="M56" s="54">
        <v>0</v>
      </c>
    </row>
    <row r="57" spans="1:14" ht="15.75" thickTop="1" x14ac:dyDescent="0.25">
      <c r="E57" s="3"/>
      <c r="F57" s="3"/>
      <c r="G57" s="3"/>
      <c r="H57" s="3"/>
      <c r="I57" s="3"/>
      <c r="J57" s="3"/>
      <c r="K57" s="3"/>
      <c r="M57" s="3"/>
    </row>
    <row r="58" spans="1:14" x14ac:dyDescent="0.25">
      <c r="E58" s="3"/>
      <c r="F58" s="3"/>
      <c r="G58" s="3"/>
      <c r="H58" s="3"/>
      <c r="I58" s="3"/>
      <c r="J58" s="3"/>
      <c r="K58" s="3"/>
      <c r="M58" s="3"/>
    </row>
    <row r="59" spans="1:14" x14ac:dyDescent="0.25">
      <c r="E59" s="3"/>
      <c r="F59" s="3"/>
      <c r="G59" s="3"/>
      <c r="H59" s="3"/>
      <c r="I59" s="3"/>
      <c r="J59" s="3"/>
      <c r="K59" s="3"/>
      <c r="M59" s="3"/>
    </row>
    <row r="60" spans="1:14" x14ac:dyDescent="0.25">
      <c r="E60" s="3"/>
      <c r="F60" s="3"/>
      <c r="G60" s="3"/>
      <c r="H60" s="3"/>
      <c r="I60" s="3"/>
      <c r="J60" s="3"/>
      <c r="K60" s="3"/>
      <c r="M60" s="3"/>
    </row>
    <row r="61" spans="1:14" x14ac:dyDescent="0.25">
      <c r="E61" s="3"/>
      <c r="F61" s="3"/>
      <c r="G61" s="3"/>
      <c r="H61" s="3"/>
      <c r="I61" s="3"/>
      <c r="J61" s="3"/>
      <c r="K61" s="3"/>
      <c r="M61" s="3"/>
    </row>
    <row r="62" spans="1:14" x14ac:dyDescent="0.25">
      <c r="E62" s="3"/>
      <c r="F62" s="3"/>
      <c r="G62" s="3"/>
      <c r="H62" s="3"/>
      <c r="I62" s="3"/>
      <c r="J62" s="3"/>
      <c r="K62" s="3"/>
      <c r="M62" s="3"/>
    </row>
    <row r="63" spans="1:14" x14ac:dyDescent="0.25">
      <c r="E63" s="3"/>
      <c r="F63" s="3"/>
      <c r="G63" s="3"/>
      <c r="H63" s="3"/>
      <c r="I63" s="3"/>
      <c r="J63" s="3"/>
      <c r="K63" s="3"/>
      <c r="M63" s="3"/>
    </row>
    <row r="64" spans="1:14" x14ac:dyDescent="0.25">
      <c r="E64" s="3"/>
      <c r="F64" s="3"/>
      <c r="G64" s="3"/>
      <c r="H64" s="3"/>
      <c r="I64" s="3"/>
      <c r="J64" s="3"/>
      <c r="K64" s="3"/>
      <c r="M64" s="3"/>
    </row>
    <row r="65" spans="5:13" x14ac:dyDescent="0.25">
      <c r="E65" s="3"/>
      <c r="F65" s="3"/>
      <c r="G65" s="3"/>
      <c r="H65" s="3"/>
      <c r="I65" s="3"/>
      <c r="J65" s="3"/>
      <c r="K65" s="3"/>
      <c r="M65" s="3"/>
    </row>
    <row r="66" spans="5:13" x14ac:dyDescent="0.25">
      <c r="E66" s="3"/>
      <c r="F66" s="3"/>
      <c r="G66" s="3"/>
      <c r="H66" s="3"/>
      <c r="I66" s="3"/>
      <c r="J66" s="3"/>
      <c r="K66" s="3"/>
      <c r="M66" s="3"/>
    </row>
    <row r="67" spans="5:13" x14ac:dyDescent="0.25">
      <c r="E67" s="3"/>
      <c r="F67" s="3"/>
      <c r="G67" s="3"/>
      <c r="H67" s="3"/>
      <c r="I67" s="3"/>
      <c r="J67" s="3"/>
      <c r="K67" s="3"/>
      <c r="M67" s="3"/>
    </row>
    <row r="68" spans="5:13" x14ac:dyDescent="0.25">
      <c r="E68" s="3"/>
      <c r="F68" s="3"/>
      <c r="G68" s="3"/>
      <c r="H68" s="3"/>
      <c r="I68" s="3"/>
      <c r="J68" s="3"/>
      <c r="K68" s="3"/>
      <c r="M68" s="3"/>
    </row>
    <row r="69" spans="5:13" x14ac:dyDescent="0.25">
      <c r="E69" s="3"/>
      <c r="F69" s="3"/>
      <c r="G69" s="3"/>
      <c r="H69" s="3"/>
      <c r="I69" s="3"/>
      <c r="J69" s="3"/>
      <c r="K69" s="3"/>
      <c r="M69" s="3"/>
    </row>
    <row r="70" spans="5:13" x14ac:dyDescent="0.25">
      <c r="E70" s="3"/>
      <c r="F70" s="3"/>
      <c r="G70" s="3"/>
      <c r="H70" s="3"/>
      <c r="I70" s="3"/>
      <c r="J70" s="3"/>
      <c r="K70" s="3"/>
      <c r="M70" s="3"/>
    </row>
    <row r="71" spans="5:13" x14ac:dyDescent="0.25">
      <c r="E71" s="3"/>
      <c r="F71" s="3"/>
      <c r="G71" s="3"/>
      <c r="H71" s="3"/>
      <c r="I71" s="3"/>
      <c r="J71" s="3"/>
      <c r="K71" s="3"/>
      <c r="M71" s="3"/>
    </row>
    <row r="72" spans="5:13" x14ac:dyDescent="0.25">
      <c r="E72" s="3"/>
      <c r="F72" s="3"/>
      <c r="G72" s="3"/>
      <c r="H72" s="3"/>
      <c r="I72" s="3"/>
      <c r="J72" s="3"/>
      <c r="K72" s="3"/>
      <c r="M72" s="3"/>
    </row>
    <row r="73" spans="5:13" x14ac:dyDescent="0.25">
      <c r="E73" s="3"/>
      <c r="F73" s="3"/>
      <c r="G73" s="3"/>
      <c r="H73" s="3"/>
      <c r="I73" s="3"/>
      <c r="J73" s="3"/>
      <c r="K73" s="3"/>
      <c r="M73" s="3"/>
    </row>
    <row r="74" spans="5:13" x14ac:dyDescent="0.25">
      <c r="E74" s="3"/>
      <c r="F74" s="3"/>
      <c r="G74" s="3"/>
      <c r="H74" s="3"/>
      <c r="I74" s="3"/>
      <c r="J74" s="3"/>
      <c r="K74" s="3"/>
      <c r="M74" s="3"/>
    </row>
    <row r="75" spans="5:13" x14ac:dyDescent="0.25">
      <c r="E75" s="3"/>
      <c r="F75" s="3"/>
      <c r="G75" s="3"/>
      <c r="H75" s="3"/>
      <c r="I75" s="3"/>
      <c r="J75" s="3"/>
      <c r="K75" s="3"/>
      <c r="M75" s="3"/>
    </row>
    <row r="76" spans="5:13" x14ac:dyDescent="0.25">
      <c r="E76" s="3"/>
      <c r="F76" s="3"/>
      <c r="G76" s="3"/>
      <c r="H76" s="3"/>
      <c r="I76" s="3"/>
      <c r="J76" s="3"/>
      <c r="K76" s="3"/>
      <c r="M76" s="3"/>
    </row>
    <row r="77" spans="5:13" x14ac:dyDescent="0.25">
      <c r="E77" s="3"/>
      <c r="F77" s="3"/>
      <c r="G77" s="3"/>
      <c r="H77" s="3"/>
      <c r="I77" s="3"/>
      <c r="J77" s="3"/>
      <c r="K77" s="3"/>
      <c r="M77" s="3"/>
    </row>
    <row r="78" spans="5:13" x14ac:dyDescent="0.25">
      <c r="E78" s="3"/>
      <c r="F78" s="3"/>
      <c r="G78" s="3"/>
      <c r="H78" s="3"/>
      <c r="I78" s="3"/>
      <c r="J78" s="3"/>
      <c r="K78" s="3"/>
      <c r="M78" s="3"/>
    </row>
    <row r="79" spans="5:13" x14ac:dyDescent="0.25">
      <c r="E79" s="3"/>
      <c r="F79" s="3"/>
      <c r="G79" s="3"/>
      <c r="H79" s="3"/>
      <c r="I79" s="3"/>
      <c r="J79" s="3"/>
      <c r="K79" s="3"/>
      <c r="M79" s="3"/>
    </row>
    <row r="80" spans="5:13" x14ac:dyDescent="0.25">
      <c r="E80" s="3"/>
      <c r="F80" s="3"/>
      <c r="G80" s="3"/>
      <c r="H80" s="3"/>
      <c r="I80" s="3"/>
      <c r="J80" s="3"/>
      <c r="K80" s="3"/>
      <c r="M80" s="3"/>
    </row>
    <row r="81" spans="5:13" x14ac:dyDescent="0.25">
      <c r="E81" s="3"/>
      <c r="F81" s="3"/>
      <c r="G81" s="3"/>
      <c r="H81" s="3"/>
      <c r="I81" s="3"/>
      <c r="J81" s="3"/>
      <c r="K81" s="3"/>
      <c r="M81" s="3"/>
    </row>
    <row r="82" spans="5:13" x14ac:dyDescent="0.25">
      <c r="E82" s="3"/>
      <c r="F82" s="3"/>
      <c r="G82" s="3"/>
      <c r="H82" s="3"/>
      <c r="I82" s="3"/>
      <c r="J82" s="3"/>
      <c r="K82" s="3"/>
      <c r="M82" s="3"/>
    </row>
    <row r="83" spans="5:13" x14ac:dyDescent="0.25">
      <c r="E83" s="3"/>
      <c r="F83" s="3"/>
      <c r="G83" s="3"/>
      <c r="H83" s="3"/>
      <c r="I83" s="3"/>
      <c r="J83" s="3"/>
      <c r="K83" s="3"/>
      <c r="M83" s="3"/>
    </row>
    <row r="84" spans="5:13" x14ac:dyDescent="0.25">
      <c r="E84" s="3"/>
      <c r="F84" s="3"/>
      <c r="G84" s="3"/>
      <c r="H84" s="3"/>
      <c r="I84" s="3"/>
      <c r="J84" s="3"/>
      <c r="K84" s="3"/>
      <c r="M84" s="3"/>
    </row>
    <row r="85" spans="5:13" x14ac:dyDescent="0.25">
      <c r="E85" s="3"/>
      <c r="F85" s="3"/>
      <c r="G85" s="3"/>
      <c r="H85" s="3"/>
      <c r="I85" s="3"/>
      <c r="J85" s="3"/>
      <c r="K85" s="3"/>
      <c r="M85" s="3"/>
    </row>
    <row r="86" spans="5:13" x14ac:dyDescent="0.25">
      <c r="E86" s="3"/>
      <c r="F86" s="3"/>
      <c r="G86" s="3"/>
      <c r="H86" s="3"/>
      <c r="I86" s="3"/>
      <c r="J86" s="3"/>
      <c r="K86" s="3"/>
      <c r="M86" s="3"/>
    </row>
    <row r="87" spans="5:13" x14ac:dyDescent="0.25">
      <c r="E87" s="3"/>
      <c r="F87" s="3"/>
      <c r="G87" s="3"/>
      <c r="H87" s="3"/>
      <c r="I87" s="3"/>
      <c r="J87" s="3"/>
      <c r="K87" s="3"/>
      <c r="M87" s="3"/>
    </row>
    <row r="88" spans="5:13" x14ac:dyDescent="0.25">
      <c r="E88" s="3"/>
      <c r="F88" s="3"/>
      <c r="G88" s="3"/>
      <c r="H88" s="3"/>
      <c r="I88" s="3"/>
      <c r="J88" s="3"/>
      <c r="K88" s="3"/>
      <c r="M88" s="3"/>
    </row>
    <row r="89" spans="5:13" x14ac:dyDescent="0.25">
      <c r="E89" s="3"/>
      <c r="F89" s="3"/>
      <c r="G89" s="3"/>
      <c r="H89" s="3"/>
      <c r="I89" s="3"/>
      <c r="J89" s="3"/>
      <c r="K89" s="3"/>
      <c r="M89" s="3"/>
    </row>
    <row r="90" spans="5:13" x14ac:dyDescent="0.25">
      <c r="E90" s="3"/>
      <c r="F90" s="3"/>
      <c r="G90" s="3"/>
      <c r="H90" s="3"/>
      <c r="I90" s="3"/>
      <c r="J90" s="3"/>
      <c r="K90" s="3"/>
      <c r="M90" s="3"/>
    </row>
    <row r="91" spans="5:13" x14ac:dyDescent="0.25">
      <c r="E91" s="3"/>
      <c r="F91" s="3"/>
      <c r="G91" s="3"/>
      <c r="H91" s="3"/>
      <c r="I91" s="3"/>
      <c r="J91" s="3"/>
      <c r="K91" s="3"/>
      <c r="M91" s="3"/>
    </row>
    <row r="92" spans="5:13" x14ac:dyDescent="0.25">
      <c r="E92" s="3"/>
      <c r="F92" s="3"/>
      <c r="G92" s="3"/>
      <c r="H92" s="3"/>
      <c r="I92" s="3"/>
      <c r="J92" s="3"/>
      <c r="K92" s="3"/>
      <c r="M92" s="3"/>
    </row>
    <row r="93" spans="5:13" x14ac:dyDescent="0.25">
      <c r="E93" s="3"/>
      <c r="F93" s="3"/>
      <c r="G93" s="3"/>
      <c r="H93" s="3"/>
      <c r="I93" s="3"/>
      <c r="J93" s="3"/>
      <c r="K93" s="3"/>
      <c r="M93" s="3"/>
    </row>
    <row r="94" spans="5:13" x14ac:dyDescent="0.25">
      <c r="E94" s="3"/>
      <c r="F94" s="3"/>
      <c r="G94" s="3"/>
      <c r="H94" s="3"/>
      <c r="I94" s="3"/>
      <c r="J94" s="3"/>
      <c r="K94" s="3"/>
      <c r="M94" s="3"/>
    </row>
    <row r="95" spans="5:13" x14ac:dyDescent="0.25">
      <c r="E95" s="3"/>
      <c r="F95" s="3"/>
      <c r="G95" s="3"/>
      <c r="H95" s="3"/>
      <c r="I95" s="3"/>
      <c r="J95" s="3"/>
      <c r="K95" s="3"/>
      <c r="M95" s="3"/>
    </row>
    <row r="96" spans="5:13" x14ac:dyDescent="0.25">
      <c r="E96" s="3"/>
      <c r="F96" s="3"/>
      <c r="G96" s="3"/>
      <c r="H96" s="3"/>
      <c r="I96" s="3"/>
      <c r="J96" s="3"/>
      <c r="K96" s="3"/>
      <c r="M96" s="3"/>
    </row>
    <row r="97" spans="5:13" x14ac:dyDescent="0.25">
      <c r="E97" s="3"/>
      <c r="F97" s="3"/>
      <c r="G97" s="3"/>
      <c r="H97" s="3"/>
      <c r="I97" s="3"/>
      <c r="J97" s="3"/>
      <c r="K97" s="3"/>
      <c r="M97" s="3"/>
    </row>
    <row r="98" spans="5:13" x14ac:dyDescent="0.25">
      <c r="E98" s="3"/>
      <c r="F98" s="3"/>
      <c r="G98" s="3"/>
      <c r="H98" s="3"/>
      <c r="I98" s="3"/>
      <c r="J98" s="3"/>
      <c r="K98" s="3"/>
      <c r="M98" s="3"/>
    </row>
    <row r="99" spans="5:13" x14ac:dyDescent="0.25">
      <c r="E99" s="3"/>
      <c r="F99" s="3"/>
      <c r="G99" s="3"/>
      <c r="H99" s="3"/>
      <c r="I99" s="3"/>
      <c r="J99" s="3"/>
      <c r="K99" s="3"/>
      <c r="M99" s="3"/>
    </row>
    <row r="100" spans="5:13" x14ac:dyDescent="0.25">
      <c r="E100" s="3"/>
      <c r="F100" s="3"/>
      <c r="G100" s="3"/>
      <c r="H100" s="3"/>
      <c r="I100" s="3"/>
      <c r="J100" s="3"/>
      <c r="K100" s="3"/>
      <c r="M100" s="3"/>
    </row>
    <row r="101" spans="5:13" x14ac:dyDescent="0.25">
      <c r="E101" s="3"/>
      <c r="F101" s="3"/>
      <c r="G101" s="3"/>
      <c r="H101" s="3"/>
      <c r="I101" s="3"/>
      <c r="J101" s="3"/>
      <c r="K101" s="3"/>
      <c r="M101" s="3"/>
    </row>
    <row r="102" spans="5:13" x14ac:dyDescent="0.25">
      <c r="E102" s="3"/>
      <c r="F102" s="3"/>
      <c r="G102" s="3"/>
      <c r="H102" s="3"/>
      <c r="I102" s="3"/>
      <c r="J102" s="3"/>
      <c r="K102" s="3"/>
      <c r="M102" s="3"/>
    </row>
    <row r="103" spans="5:13" x14ac:dyDescent="0.25">
      <c r="E103" s="3"/>
      <c r="F103" s="3"/>
      <c r="G103" s="3"/>
      <c r="H103" s="3"/>
      <c r="I103" s="3"/>
      <c r="J103" s="3"/>
      <c r="K103" s="3"/>
      <c r="M103" s="3"/>
    </row>
    <row r="104" spans="5:13" x14ac:dyDescent="0.25">
      <c r="E104" s="3"/>
      <c r="F104" s="3"/>
      <c r="G104" s="3"/>
      <c r="H104" s="3"/>
      <c r="I104" s="3"/>
      <c r="J104" s="3"/>
      <c r="K104" s="3"/>
      <c r="M104" s="3"/>
    </row>
    <row r="105" spans="5:13" x14ac:dyDescent="0.25">
      <c r="E105" s="3"/>
      <c r="F105" s="3"/>
      <c r="G105" s="3"/>
      <c r="H105" s="3"/>
      <c r="I105" s="3"/>
      <c r="J105" s="3"/>
      <c r="K105" s="3"/>
      <c r="M105" s="3"/>
    </row>
    <row r="106" spans="5:13" x14ac:dyDescent="0.25">
      <c r="E106" s="3"/>
      <c r="F106" s="3"/>
      <c r="G106" s="3"/>
      <c r="H106" s="3"/>
      <c r="I106" s="3"/>
      <c r="J106" s="3"/>
      <c r="K106" s="3"/>
      <c r="M106" s="3"/>
    </row>
    <row r="107" spans="5:13" x14ac:dyDescent="0.25">
      <c r="E107" s="3"/>
      <c r="F107" s="3"/>
      <c r="G107" s="3"/>
      <c r="H107" s="3"/>
      <c r="I107" s="3"/>
      <c r="J107" s="3"/>
      <c r="K107" s="3"/>
      <c r="M107" s="3"/>
    </row>
    <row r="108" spans="5:13" x14ac:dyDescent="0.25">
      <c r="E108" s="3"/>
      <c r="F108" s="3"/>
      <c r="G108" s="3"/>
      <c r="H108" s="3"/>
      <c r="I108" s="3"/>
      <c r="J108" s="3"/>
      <c r="K108" s="3"/>
      <c r="M108" s="3"/>
    </row>
    <row r="109" spans="5:13" x14ac:dyDescent="0.25">
      <c r="E109" s="3"/>
      <c r="F109" s="3"/>
      <c r="G109" s="3"/>
      <c r="H109" s="3"/>
      <c r="I109" s="3"/>
      <c r="J109" s="3"/>
      <c r="K109" s="3"/>
      <c r="M109" s="3"/>
    </row>
    <row r="110" spans="5:13" x14ac:dyDescent="0.25">
      <c r="E110" s="3"/>
      <c r="F110" s="3"/>
      <c r="G110" s="3"/>
      <c r="H110" s="3"/>
      <c r="I110" s="3"/>
      <c r="J110" s="3"/>
      <c r="K110" s="3"/>
      <c r="M110" s="3"/>
    </row>
    <row r="111" spans="5:13" x14ac:dyDescent="0.25">
      <c r="E111" s="3"/>
      <c r="F111" s="3"/>
      <c r="G111" s="3"/>
      <c r="H111" s="3"/>
      <c r="I111" s="3"/>
      <c r="J111" s="3"/>
      <c r="K111" s="3"/>
      <c r="M111" s="3"/>
    </row>
    <row r="112" spans="5:13" x14ac:dyDescent="0.25">
      <c r="E112" s="3"/>
      <c r="F112" s="3"/>
      <c r="G112" s="3"/>
      <c r="H112" s="3"/>
      <c r="I112" s="3"/>
      <c r="J112" s="3"/>
      <c r="K112" s="3"/>
      <c r="M112" s="3"/>
    </row>
    <row r="113" spans="5:13" x14ac:dyDescent="0.25">
      <c r="E113" s="3"/>
      <c r="F113" s="3"/>
      <c r="G113" s="3"/>
      <c r="H113" s="3"/>
      <c r="I113" s="3"/>
      <c r="J113" s="3"/>
      <c r="K113" s="3"/>
      <c r="M113" s="3"/>
    </row>
    <row r="114" spans="5:13" x14ac:dyDescent="0.25">
      <c r="E114" s="3"/>
      <c r="F114" s="3"/>
      <c r="G114" s="3"/>
      <c r="H114" s="3"/>
      <c r="I114" s="3"/>
      <c r="J114" s="3"/>
      <c r="K114" s="3"/>
      <c r="M114" s="3"/>
    </row>
    <row r="115" spans="5:13" x14ac:dyDescent="0.25">
      <c r="E115" s="3"/>
      <c r="F115" s="3"/>
      <c r="G115" s="3"/>
      <c r="H115" s="3"/>
      <c r="I115" s="3"/>
      <c r="J115" s="3"/>
      <c r="K115" s="3"/>
      <c r="M115" s="3"/>
    </row>
    <row r="116" spans="5:13" x14ac:dyDescent="0.25">
      <c r="E116" s="3"/>
      <c r="F116" s="3"/>
      <c r="G116" s="3"/>
      <c r="H116" s="3"/>
      <c r="I116" s="3"/>
      <c r="J116" s="3"/>
      <c r="K116" s="3"/>
      <c r="M116" s="3"/>
    </row>
    <row r="117" spans="5:13" x14ac:dyDescent="0.25">
      <c r="E117" s="3"/>
      <c r="F117" s="3"/>
      <c r="G117" s="3"/>
      <c r="H117" s="3"/>
      <c r="I117" s="3"/>
      <c r="J117" s="3"/>
      <c r="K117" s="3"/>
      <c r="M117" s="3"/>
    </row>
    <row r="118" spans="5:13" x14ac:dyDescent="0.25">
      <c r="E118" s="3"/>
      <c r="F118" s="3"/>
      <c r="G118" s="3"/>
      <c r="H118" s="3"/>
      <c r="I118" s="3"/>
      <c r="J118" s="3"/>
      <c r="K118" s="3"/>
      <c r="M118" s="3"/>
    </row>
    <row r="119" spans="5:13" x14ac:dyDescent="0.25">
      <c r="E119" s="3"/>
      <c r="F119" s="3"/>
      <c r="G119" s="3"/>
      <c r="H119" s="3"/>
      <c r="I119" s="3"/>
      <c r="J119" s="3"/>
      <c r="K119" s="3"/>
      <c r="M119" s="3"/>
    </row>
    <row r="120" spans="5:13" x14ac:dyDescent="0.25">
      <c r="E120" s="3"/>
      <c r="F120" s="3"/>
      <c r="G120" s="3"/>
      <c r="H120" s="3"/>
      <c r="I120" s="3"/>
      <c r="J120" s="3"/>
      <c r="K120" s="3"/>
      <c r="M120" s="3"/>
    </row>
    <row r="121" spans="5:13" x14ac:dyDescent="0.25">
      <c r="E121" s="3"/>
      <c r="F121" s="3"/>
      <c r="G121" s="3"/>
      <c r="H121" s="3"/>
      <c r="I121" s="3"/>
      <c r="J121" s="3"/>
      <c r="K121" s="3"/>
      <c r="M121" s="3"/>
    </row>
    <row r="122" spans="5:13" x14ac:dyDescent="0.25">
      <c r="E122" s="3"/>
      <c r="F122" s="3"/>
      <c r="G122" s="3"/>
      <c r="H122" s="3"/>
      <c r="I122" s="3"/>
      <c r="J122" s="3"/>
      <c r="K122" s="3"/>
      <c r="M122" s="3"/>
    </row>
    <row r="123" spans="5:13" x14ac:dyDescent="0.25">
      <c r="E123" s="3"/>
      <c r="F123" s="3"/>
      <c r="G123" s="3"/>
      <c r="H123" s="3"/>
      <c r="I123" s="3"/>
      <c r="J123" s="3"/>
      <c r="K123" s="3"/>
      <c r="M123" s="3"/>
    </row>
    <row r="124" spans="5:13" x14ac:dyDescent="0.25">
      <c r="E124" s="3"/>
      <c r="F124" s="3"/>
      <c r="G124" s="3"/>
      <c r="H124" s="3"/>
      <c r="I124" s="3"/>
      <c r="J124" s="3"/>
      <c r="K124" s="3"/>
      <c r="M124" s="3"/>
    </row>
    <row r="125" spans="5:13" x14ac:dyDescent="0.25">
      <c r="E125" s="3"/>
      <c r="F125" s="3"/>
      <c r="G125" s="3"/>
      <c r="H125" s="3"/>
      <c r="I125" s="3"/>
      <c r="J125" s="3"/>
      <c r="K125" s="3"/>
      <c r="M125" s="3"/>
    </row>
    <row r="126" spans="5:13" x14ac:dyDescent="0.25">
      <c r="E126" s="3"/>
      <c r="F126" s="3"/>
      <c r="G126" s="3"/>
      <c r="H126" s="3"/>
      <c r="I126" s="3"/>
      <c r="J126" s="3"/>
      <c r="K126" s="3"/>
      <c r="M126" s="3"/>
    </row>
    <row r="127" spans="5:13" x14ac:dyDescent="0.25">
      <c r="E127" s="3"/>
      <c r="F127" s="3"/>
      <c r="G127" s="3"/>
      <c r="H127" s="3"/>
      <c r="I127" s="3"/>
      <c r="J127" s="3"/>
      <c r="K127" s="3"/>
      <c r="M127" s="3"/>
    </row>
    <row r="128" spans="5:13" x14ac:dyDescent="0.25">
      <c r="E128" s="3"/>
      <c r="F128" s="3"/>
      <c r="G128" s="3"/>
      <c r="H128" s="3"/>
      <c r="I128" s="3"/>
      <c r="J128" s="3"/>
      <c r="K128" s="3"/>
      <c r="M128" s="3"/>
    </row>
    <row r="129" spans="5:13" x14ac:dyDescent="0.25">
      <c r="E129" s="3"/>
      <c r="F129" s="3"/>
      <c r="G129" s="3"/>
      <c r="H129" s="3"/>
      <c r="I129" s="3"/>
      <c r="J129" s="3"/>
      <c r="K129" s="3"/>
      <c r="M129" s="3"/>
    </row>
    <row r="130" spans="5:13" x14ac:dyDescent="0.25">
      <c r="E130" s="3"/>
      <c r="F130" s="3"/>
      <c r="G130" s="3"/>
      <c r="H130" s="3"/>
      <c r="I130" s="3"/>
      <c r="J130" s="3"/>
      <c r="K130" s="3"/>
      <c r="M130" s="3"/>
    </row>
    <row r="131" spans="5:13" x14ac:dyDescent="0.25">
      <c r="E131" s="3"/>
      <c r="F131" s="3"/>
      <c r="G131" s="3"/>
      <c r="H131" s="3"/>
      <c r="I131" s="3"/>
      <c r="J131" s="3"/>
      <c r="K131" s="3"/>
      <c r="M131" s="3"/>
    </row>
    <row r="132" spans="5:13" x14ac:dyDescent="0.25">
      <c r="E132" s="3"/>
      <c r="F132" s="3"/>
      <c r="G132" s="3"/>
      <c r="H132" s="3"/>
      <c r="I132" s="3"/>
      <c r="J132" s="3"/>
      <c r="K132" s="3"/>
      <c r="M132" s="3"/>
    </row>
    <row r="133" spans="5:13" x14ac:dyDescent="0.25">
      <c r="E133" s="3"/>
      <c r="F133" s="3"/>
      <c r="G133" s="3"/>
      <c r="H133" s="3"/>
      <c r="I133" s="3"/>
      <c r="J133" s="3"/>
      <c r="K133" s="3"/>
      <c r="M133" s="3"/>
    </row>
    <row r="134" spans="5:13" x14ac:dyDescent="0.25">
      <c r="E134" s="3"/>
      <c r="F134" s="3"/>
      <c r="G134" s="3"/>
      <c r="H134" s="3"/>
      <c r="I134" s="3"/>
      <c r="J134" s="3"/>
      <c r="K134" s="3"/>
      <c r="M134" s="3"/>
    </row>
    <row r="135" spans="5:13" x14ac:dyDescent="0.25">
      <c r="E135" s="3"/>
      <c r="F135" s="3"/>
      <c r="G135" s="3"/>
      <c r="H135" s="3"/>
      <c r="I135" s="3"/>
      <c r="J135" s="3"/>
      <c r="K135" s="3"/>
      <c r="M135" s="3"/>
    </row>
    <row r="136" spans="5:13" x14ac:dyDescent="0.25">
      <c r="E136" s="3"/>
      <c r="F136" s="3"/>
      <c r="G136" s="3"/>
      <c r="H136" s="3"/>
      <c r="I136" s="3"/>
      <c r="J136" s="3"/>
      <c r="K136" s="3"/>
      <c r="M136" s="3"/>
    </row>
    <row r="137" spans="5:13" x14ac:dyDescent="0.25">
      <c r="E137" s="3"/>
      <c r="F137" s="3"/>
      <c r="G137" s="3"/>
      <c r="H137" s="3"/>
      <c r="I137" s="3"/>
      <c r="J137" s="3"/>
      <c r="K137" s="3"/>
      <c r="M137" s="3"/>
    </row>
    <row r="138" spans="5:13" x14ac:dyDescent="0.25">
      <c r="E138" s="3"/>
      <c r="F138" s="3"/>
      <c r="G138" s="3"/>
      <c r="H138" s="3"/>
      <c r="I138" s="3"/>
      <c r="J138" s="3"/>
      <c r="K138" s="3"/>
      <c r="M138" s="3"/>
    </row>
    <row r="139" spans="5:13" x14ac:dyDescent="0.25">
      <c r="E139" s="3"/>
      <c r="F139" s="3"/>
      <c r="G139" s="3"/>
      <c r="H139" s="3"/>
      <c r="I139" s="3"/>
      <c r="J139" s="3"/>
      <c r="K139" s="3"/>
      <c r="M139" s="3"/>
    </row>
    <row r="140" spans="5:13" x14ac:dyDescent="0.25">
      <c r="E140" s="3"/>
      <c r="F140" s="3"/>
      <c r="G140" s="3"/>
      <c r="H140" s="3"/>
      <c r="I140" s="3"/>
      <c r="J140" s="3"/>
      <c r="K140" s="3"/>
      <c r="M140" s="3"/>
    </row>
    <row r="141" spans="5:13" x14ac:dyDescent="0.25">
      <c r="E141" s="3"/>
      <c r="F141" s="3"/>
      <c r="G141" s="3"/>
      <c r="H141" s="3"/>
      <c r="I141" s="3"/>
      <c r="J141" s="3"/>
      <c r="K141" s="3"/>
      <c r="M141" s="3"/>
    </row>
    <row r="142" spans="5:13" x14ac:dyDescent="0.25">
      <c r="E142" s="3"/>
      <c r="F142" s="3"/>
      <c r="G142" s="3"/>
      <c r="H142" s="3"/>
      <c r="I142" s="3"/>
      <c r="J142" s="3"/>
      <c r="K142" s="3"/>
      <c r="M142" s="3"/>
    </row>
    <row r="143" spans="5:13" x14ac:dyDescent="0.25">
      <c r="E143" s="3"/>
      <c r="F143" s="3"/>
      <c r="G143" s="3"/>
      <c r="H143" s="3"/>
      <c r="I143" s="3"/>
      <c r="J143" s="3"/>
      <c r="K143" s="3"/>
      <c r="M143" s="3"/>
    </row>
    <row r="144" spans="5:13" x14ac:dyDescent="0.25">
      <c r="E144" s="3"/>
      <c r="F144" s="3"/>
      <c r="G144" s="3"/>
      <c r="H144" s="3"/>
      <c r="I144" s="3"/>
      <c r="J144" s="3"/>
      <c r="K144" s="3"/>
      <c r="M144" s="3"/>
    </row>
    <row r="145" spans="5:13" x14ac:dyDescent="0.25">
      <c r="E145" s="3"/>
      <c r="F145" s="3"/>
      <c r="G145" s="3"/>
      <c r="H145" s="3"/>
      <c r="I145" s="3"/>
      <c r="J145" s="3"/>
      <c r="K145" s="3"/>
      <c r="M145" s="3"/>
    </row>
    <row r="146" spans="5:13" x14ac:dyDescent="0.25">
      <c r="E146" s="3"/>
      <c r="F146" s="3"/>
      <c r="G146" s="3"/>
      <c r="H146" s="3"/>
      <c r="I146" s="3"/>
      <c r="J146" s="3"/>
      <c r="K146" s="3"/>
      <c r="M146" s="3"/>
    </row>
    <row r="147" spans="5:13" x14ac:dyDescent="0.25">
      <c r="E147" s="3"/>
      <c r="F147" s="3"/>
      <c r="G147" s="3"/>
      <c r="H147" s="3"/>
      <c r="I147" s="3"/>
      <c r="J147" s="3"/>
      <c r="K147" s="3"/>
      <c r="M147" s="3"/>
    </row>
    <row r="148" spans="5:13" x14ac:dyDescent="0.25">
      <c r="E148" s="3"/>
      <c r="F148" s="3"/>
      <c r="G148" s="3"/>
      <c r="H148" s="3"/>
      <c r="I148" s="3"/>
      <c r="J148" s="3"/>
      <c r="K148" s="3"/>
      <c r="M148" s="3"/>
    </row>
    <row r="149" spans="5:13" x14ac:dyDescent="0.25">
      <c r="E149" s="3"/>
      <c r="F149" s="3"/>
      <c r="G149" s="3"/>
      <c r="H149" s="3"/>
      <c r="I149" s="3"/>
      <c r="J149" s="3"/>
      <c r="K149" s="3"/>
      <c r="M149" s="3"/>
    </row>
    <row r="150" spans="5:13" x14ac:dyDescent="0.25">
      <c r="E150" s="3"/>
      <c r="F150" s="3"/>
      <c r="G150" s="3"/>
      <c r="H150" s="3"/>
      <c r="I150" s="3"/>
      <c r="J150" s="3"/>
      <c r="K150" s="3"/>
      <c r="M150" s="3"/>
    </row>
    <row r="151" spans="5:13" x14ac:dyDescent="0.25">
      <c r="E151" s="3"/>
      <c r="F151" s="3"/>
      <c r="G151" s="3"/>
      <c r="H151" s="3"/>
      <c r="I151" s="3"/>
      <c r="J151" s="3"/>
      <c r="K151" s="3"/>
      <c r="M151" s="3"/>
    </row>
    <row r="152" spans="5:13" x14ac:dyDescent="0.25">
      <c r="E152" s="3"/>
      <c r="F152" s="3"/>
      <c r="G152" s="3"/>
      <c r="H152" s="3"/>
      <c r="I152" s="3"/>
      <c r="J152" s="3"/>
      <c r="K152" s="3"/>
      <c r="M152" s="3"/>
    </row>
    <row r="153" spans="5:13" x14ac:dyDescent="0.25">
      <c r="E153" s="3"/>
      <c r="F153" s="3"/>
      <c r="G153" s="3"/>
      <c r="H153" s="3"/>
      <c r="I153" s="3"/>
      <c r="J153" s="3"/>
      <c r="K153" s="3"/>
      <c r="M153" s="3"/>
    </row>
    <row r="154" spans="5:13" x14ac:dyDescent="0.25">
      <c r="E154" s="3"/>
      <c r="F154" s="3"/>
      <c r="G154" s="3"/>
      <c r="H154" s="3"/>
      <c r="I154" s="3"/>
      <c r="J154" s="3"/>
      <c r="K154" s="3"/>
      <c r="M154" s="3"/>
    </row>
    <row r="155" spans="5:13" x14ac:dyDescent="0.25">
      <c r="E155" s="3"/>
      <c r="F155" s="3"/>
      <c r="G155" s="3"/>
      <c r="H155" s="3"/>
      <c r="I155" s="3"/>
      <c r="J155" s="3"/>
      <c r="K155" s="3"/>
      <c r="M155" s="3"/>
    </row>
    <row r="156" spans="5:13" x14ac:dyDescent="0.25">
      <c r="E156" s="3"/>
      <c r="F156" s="3"/>
      <c r="G156" s="3"/>
      <c r="H156" s="3"/>
      <c r="I156" s="3"/>
      <c r="J156" s="3"/>
      <c r="K156" s="3"/>
      <c r="M156" s="3"/>
    </row>
    <row r="157" spans="5:13" x14ac:dyDescent="0.25">
      <c r="E157" s="3"/>
      <c r="F157" s="3"/>
      <c r="G157" s="3"/>
      <c r="H157" s="3"/>
      <c r="I157" s="3"/>
      <c r="J157" s="3"/>
      <c r="K157" s="3"/>
      <c r="M157" s="3"/>
    </row>
    <row r="158" spans="5:13" x14ac:dyDescent="0.25">
      <c r="E158" s="3"/>
      <c r="F158" s="3"/>
      <c r="G158" s="3"/>
      <c r="H158" s="3"/>
      <c r="I158" s="3"/>
      <c r="J158" s="3"/>
      <c r="K158" s="3"/>
      <c r="M158" s="3"/>
    </row>
    <row r="159" spans="5:13" x14ac:dyDescent="0.25">
      <c r="E159" s="3"/>
      <c r="F159" s="3"/>
      <c r="G159" s="3"/>
      <c r="H159" s="3"/>
      <c r="I159" s="3"/>
      <c r="J159" s="3"/>
      <c r="K159" s="3"/>
      <c r="M159" s="3"/>
    </row>
    <row r="160" spans="5:13" x14ac:dyDescent="0.25">
      <c r="E160" s="3"/>
      <c r="F160" s="3"/>
      <c r="G160" s="3"/>
      <c r="H160" s="3"/>
      <c r="I160" s="3"/>
      <c r="J160" s="3"/>
      <c r="K160" s="3"/>
      <c r="M160" s="3"/>
    </row>
    <row r="161" spans="5:13" x14ac:dyDescent="0.25">
      <c r="E161" s="3"/>
      <c r="F161" s="3"/>
      <c r="G161" s="3"/>
      <c r="H161" s="3"/>
      <c r="I161" s="3"/>
      <c r="J161" s="3"/>
      <c r="K161" s="3"/>
      <c r="M161" s="3"/>
    </row>
    <row r="162" spans="5:13" x14ac:dyDescent="0.25">
      <c r="E162" s="3"/>
      <c r="F162" s="3"/>
      <c r="G162" s="3"/>
      <c r="H162" s="3"/>
      <c r="I162" s="3"/>
      <c r="J162" s="3"/>
      <c r="K162" s="3"/>
      <c r="M162" s="3"/>
    </row>
    <row r="163" spans="5:13" x14ac:dyDescent="0.25">
      <c r="E163" s="3"/>
      <c r="F163" s="3"/>
      <c r="G163" s="3"/>
      <c r="H163" s="3"/>
      <c r="I163" s="3"/>
      <c r="J163" s="3"/>
      <c r="K163" s="3"/>
      <c r="M163" s="3"/>
    </row>
    <row r="164" spans="5:13" x14ac:dyDescent="0.25">
      <c r="E164" s="3"/>
      <c r="F164" s="3"/>
      <c r="G164" s="3"/>
      <c r="H164" s="3"/>
      <c r="I164" s="3"/>
      <c r="J164" s="3"/>
      <c r="K164" s="3"/>
      <c r="M164" s="3"/>
    </row>
    <row r="165" spans="5:13" x14ac:dyDescent="0.25">
      <c r="E165" s="3"/>
      <c r="F165" s="3"/>
      <c r="G165" s="3"/>
      <c r="H165" s="3"/>
      <c r="I165" s="3"/>
      <c r="J165" s="3"/>
      <c r="K165" s="3"/>
      <c r="M165" s="3"/>
    </row>
    <row r="166" spans="5:13" x14ac:dyDescent="0.25">
      <c r="E166" s="3"/>
      <c r="F166" s="3"/>
      <c r="G166" s="3"/>
      <c r="H166" s="3"/>
      <c r="I166" s="3"/>
      <c r="J166" s="3"/>
      <c r="K166" s="3"/>
      <c r="M166" s="3"/>
    </row>
    <row r="167" spans="5:13" x14ac:dyDescent="0.25">
      <c r="E167" s="3"/>
      <c r="F167" s="3"/>
      <c r="G167" s="3"/>
      <c r="H167" s="3"/>
      <c r="I167" s="3"/>
      <c r="J167" s="3"/>
      <c r="K167" s="3"/>
      <c r="M167" s="3"/>
    </row>
    <row r="168" spans="5:13" x14ac:dyDescent="0.25">
      <c r="E168" s="3"/>
      <c r="F168" s="3"/>
      <c r="G168" s="3"/>
      <c r="H168" s="3"/>
      <c r="I168" s="3"/>
      <c r="J168" s="3"/>
      <c r="K168" s="3"/>
      <c r="M168" s="3"/>
    </row>
    <row r="169" spans="5:13" x14ac:dyDescent="0.25">
      <c r="E169" s="3"/>
      <c r="F169" s="3"/>
      <c r="G169" s="3"/>
      <c r="H169" s="3"/>
      <c r="I169" s="3"/>
      <c r="J169" s="3"/>
      <c r="K169" s="3"/>
      <c r="M169" s="3"/>
    </row>
    <row r="170" spans="5:13" x14ac:dyDescent="0.25">
      <c r="E170" s="3"/>
      <c r="F170" s="3"/>
      <c r="G170" s="3"/>
      <c r="H170" s="3"/>
      <c r="I170" s="3"/>
      <c r="J170" s="3"/>
      <c r="K170" s="3"/>
      <c r="M170" s="3"/>
    </row>
    <row r="171" spans="5:13" x14ac:dyDescent="0.25">
      <c r="E171" s="3"/>
      <c r="F171" s="3"/>
      <c r="G171" s="3"/>
      <c r="H171" s="3"/>
      <c r="I171" s="3"/>
      <c r="J171" s="3"/>
      <c r="K171" s="3"/>
      <c r="M171" s="3"/>
    </row>
    <row r="172" spans="5:13" x14ac:dyDescent="0.25">
      <c r="E172" s="3"/>
      <c r="F172" s="3"/>
      <c r="G172" s="3"/>
      <c r="H172" s="3"/>
      <c r="I172" s="3"/>
      <c r="J172" s="3"/>
      <c r="K172" s="3"/>
      <c r="M172" s="3"/>
    </row>
    <row r="173" spans="5:13" x14ac:dyDescent="0.25">
      <c r="E173" s="3"/>
      <c r="F173" s="3"/>
      <c r="G173" s="3"/>
      <c r="H173" s="3"/>
      <c r="I173" s="3"/>
      <c r="J173" s="3"/>
      <c r="K173" s="3"/>
      <c r="M173" s="3"/>
    </row>
    <row r="174" spans="5:13" x14ac:dyDescent="0.25">
      <c r="E174" s="3"/>
      <c r="F174" s="3"/>
      <c r="G174" s="3"/>
      <c r="H174" s="3"/>
      <c r="I174" s="3"/>
      <c r="J174" s="3"/>
      <c r="K174" s="3"/>
      <c r="M174" s="3"/>
    </row>
    <row r="175" spans="5:13" x14ac:dyDescent="0.25">
      <c r="E175" s="3"/>
      <c r="F175" s="3"/>
      <c r="G175" s="3"/>
      <c r="H175" s="3"/>
      <c r="I175" s="3"/>
      <c r="J175" s="3"/>
      <c r="K175" s="3"/>
      <c r="M175" s="3"/>
    </row>
    <row r="176" spans="5:13" x14ac:dyDescent="0.25">
      <c r="E176" s="3"/>
      <c r="F176" s="3"/>
      <c r="G176" s="3"/>
      <c r="H176" s="3"/>
      <c r="I176" s="3"/>
      <c r="J176" s="3"/>
      <c r="K176" s="3"/>
      <c r="M176" s="3"/>
    </row>
    <row r="177" spans="5:13" x14ac:dyDescent="0.25">
      <c r="E177" s="3"/>
      <c r="F177" s="3"/>
      <c r="G177" s="3"/>
      <c r="H177" s="3"/>
      <c r="I177" s="3"/>
      <c r="J177" s="3"/>
      <c r="K177" s="3"/>
      <c r="M177" s="3"/>
    </row>
    <row r="178" spans="5:13" x14ac:dyDescent="0.25">
      <c r="E178" s="3"/>
      <c r="F178" s="3"/>
      <c r="G178" s="3"/>
      <c r="H178" s="3"/>
      <c r="I178" s="3"/>
      <c r="J178" s="3"/>
      <c r="K178" s="3"/>
      <c r="M178" s="3"/>
    </row>
    <row r="179" spans="5:13" x14ac:dyDescent="0.25">
      <c r="E179" s="3"/>
      <c r="F179" s="3"/>
      <c r="G179" s="3"/>
      <c r="H179" s="3"/>
      <c r="I179" s="3"/>
      <c r="J179" s="3"/>
      <c r="K179" s="3"/>
      <c r="M179" s="3"/>
    </row>
    <row r="180" spans="5:13" x14ac:dyDescent="0.25">
      <c r="E180" s="3"/>
      <c r="F180" s="3"/>
      <c r="G180" s="3"/>
      <c r="H180" s="3"/>
      <c r="I180" s="3"/>
      <c r="J180" s="3"/>
      <c r="K180" s="3"/>
      <c r="M180" s="3"/>
    </row>
    <row r="181" spans="5:13" x14ac:dyDescent="0.25">
      <c r="E181" s="3"/>
      <c r="F181" s="3"/>
      <c r="G181" s="3"/>
      <c r="H181" s="3"/>
      <c r="I181" s="3"/>
      <c r="J181" s="3"/>
      <c r="K181" s="3"/>
      <c r="M181" s="3"/>
    </row>
    <row r="182" spans="5:13" x14ac:dyDescent="0.25">
      <c r="E182" s="3"/>
      <c r="F182" s="3"/>
      <c r="G182" s="3"/>
      <c r="H182" s="3"/>
      <c r="I182" s="3"/>
      <c r="J182" s="3"/>
      <c r="K182" s="3"/>
      <c r="M182" s="3"/>
    </row>
    <row r="183" spans="5:13" x14ac:dyDescent="0.25">
      <c r="E183" s="3"/>
      <c r="F183" s="3"/>
      <c r="G183" s="3"/>
      <c r="H183" s="3"/>
      <c r="I183" s="3"/>
      <c r="J183" s="3"/>
      <c r="K183" s="3"/>
      <c r="M183" s="3"/>
    </row>
    <row r="184" spans="5:13" x14ac:dyDescent="0.25">
      <c r="E184" s="3"/>
      <c r="F184" s="3"/>
      <c r="G184" s="3"/>
      <c r="H184" s="3"/>
      <c r="I184" s="3"/>
      <c r="J184" s="3"/>
      <c r="K184" s="3"/>
      <c r="M184" s="3"/>
    </row>
    <row r="185" spans="5:13" x14ac:dyDescent="0.25">
      <c r="E185" s="3"/>
      <c r="F185" s="3"/>
      <c r="G185" s="3"/>
      <c r="H185" s="3"/>
      <c r="I185" s="3"/>
      <c r="J185" s="3"/>
      <c r="K185" s="3"/>
      <c r="M185" s="3"/>
    </row>
    <row r="186" spans="5:13" x14ac:dyDescent="0.25">
      <c r="E186" s="3"/>
      <c r="F186" s="3"/>
      <c r="G186" s="3"/>
      <c r="H186" s="3"/>
      <c r="I186" s="3"/>
      <c r="J186" s="3"/>
      <c r="K186" s="3"/>
      <c r="M186" s="3"/>
    </row>
    <row r="187" spans="5:13" x14ac:dyDescent="0.25">
      <c r="E187" s="3"/>
      <c r="F187" s="3"/>
      <c r="G187" s="3"/>
      <c r="H187" s="3"/>
      <c r="I187" s="3"/>
      <c r="J187" s="3"/>
      <c r="K187" s="3"/>
      <c r="M187" s="3"/>
    </row>
    <row r="188" spans="5:13" x14ac:dyDescent="0.25">
      <c r="E188" s="3"/>
      <c r="F188" s="3"/>
      <c r="G188" s="3"/>
      <c r="H188" s="3"/>
      <c r="I188" s="3"/>
      <c r="J188" s="3"/>
      <c r="K188" s="3"/>
      <c r="M188" s="3"/>
    </row>
    <row r="189" spans="5:13" x14ac:dyDescent="0.25">
      <c r="E189" s="3"/>
      <c r="F189" s="3"/>
      <c r="G189" s="3"/>
      <c r="H189" s="3"/>
      <c r="I189" s="3"/>
      <c r="J189" s="3"/>
      <c r="K189" s="3"/>
      <c r="M189" s="3"/>
    </row>
    <row r="190" spans="5:13" x14ac:dyDescent="0.25">
      <c r="E190" s="3"/>
      <c r="F190" s="3"/>
      <c r="G190" s="3"/>
      <c r="H190" s="3"/>
      <c r="I190" s="3"/>
      <c r="J190" s="3"/>
      <c r="K190" s="3"/>
      <c r="M190" s="3"/>
    </row>
    <row r="191" spans="5:13" x14ac:dyDescent="0.25">
      <c r="E191" s="3"/>
      <c r="F191" s="3"/>
      <c r="G191" s="3"/>
      <c r="H191" s="3"/>
      <c r="I191" s="3"/>
      <c r="J191" s="3"/>
      <c r="K191" s="3"/>
      <c r="M191" s="3"/>
    </row>
    <row r="192" spans="5:13" x14ac:dyDescent="0.25">
      <c r="E192" s="3"/>
      <c r="F192" s="3"/>
      <c r="G192" s="3"/>
      <c r="H192" s="3"/>
      <c r="I192" s="3"/>
      <c r="J192" s="3"/>
      <c r="K192" s="3"/>
      <c r="M192" s="3"/>
    </row>
    <row r="193" spans="5:13" x14ac:dyDescent="0.25">
      <c r="E193" s="3"/>
      <c r="F193" s="3"/>
      <c r="G193" s="3"/>
      <c r="H193" s="3"/>
      <c r="I193" s="3"/>
      <c r="J193" s="3"/>
      <c r="K193" s="3"/>
      <c r="M193" s="3"/>
    </row>
    <row r="194" spans="5:13" x14ac:dyDescent="0.25">
      <c r="E194" s="3"/>
      <c r="F194" s="3"/>
      <c r="G194" s="3"/>
      <c r="H194" s="3"/>
      <c r="I194" s="3"/>
      <c r="J194" s="3"/>
      <c r="K194" s="3"/>
      <c r="M194" s="3"/>
    </row>
    <row r="195" spans="5:13" x14ac:dyDescent="0.25">
      <c r="E195" s="3"/>
      <c r="F195" s="3"/>
      <c r="G195" s="3"/>
      <c r="H195" s="3"/>
      <c r="I195" s="3"/>
      <c r="J195" s="3"/>
      <c r="K195" s="3"/>
      <c r="M195" s="3"/>
    </row>
    <row r="196" spans="5:13" x14ac:dyDescent="0.25">
      <c r="E196" s="3"/>
      <c r="F196" s="3"/>
      <c r="G196" s="3"/>
      <c r="H196" s="3"/>
      <c r="I196" s="3"/>
      <c r="J196" s="3"/>
      <c r="K196" s="3"/>
      <c r="M196" s="3"/>
    </row>
    <row r="197" spans="5:13" x14ac:dyDescent="0.25">
      <c r="E197" s="3"/>
      <c r="F197" s="3"/>
      <c r="G197" s="3"/>
      <c r="H197" s="3"/>
      <c r="I197" s="3"/>
      <c r="J197" s="3"/>
      <c r="K197" s="3"/>
      <c r="M197" s="3"/>
    </row>
    <row r="198" spans="5:13" x14ac:dyDescent="0.25">
      <c r="E198" s="3"/>
      <c r="F198" s="3"/>
      <c r="G198" s="3"/>
      <c r="H198" s="3"/>
      <c r="I198" s="3"/>
      <c r="J198" s="3"/>
      <c r="K198" s="3"/>
      <c r="M198" s="3"/>
    </row>
    <row r="199" spans="5:13" x14ac:dyDescent="0.25">
      <c r="E199" s="3"/>
      <c r="F199" s="3"/>
      <c r="G199" s="3"/>
      <c r="H199" s="3"/>
      <c r="I199" s="3"/>
      <c r="J199" s="3"/>
      <c r="K199" s="3"/>
      <c r="M199" s="3"/>
    </row>
    <row r="200" spans="5:13" x14ac:dyDescent="0.25">
      <c r="E200" s="3"/>
      <c r="F200" s="3"/>
      <c r="G200" s="3"/>
      <c r="H200" s="3"/>
      <c r="I200" s="3"/>
      <c r="J200" s="3"/>
      <c r="K200" s="3"/>
      <c r="M200" s="3"/>
    </row>
    <row r="201" spans="5:13" x14ac:dyDescent="0.25">
      <c r="E201" s="3"/>
      <c r="F201" s="3"/>
      <c r="G201" s="3"/>
      <c r="H201" s="3"/>
      <c r="I201" s="3"/>
      <c r="J201" s="3"/>
      <c r="K201" s="3"/>
      <c r="M201" s="3"/>
    </row>
    <row r="202" spans="5:13" x14ac:dyDescent="0.25">
      <c r="E202" s="3"/>
      <c r="F202" s="3"/>
      <c r="G202" s="3"/>
      <c r="H202" s="3"/>
      <c r="I202" s="3"/>
      <c r="J202" s="3"/>
      <c r="K202" s="3"/>
      <c r="M202" s="3"/>
    </row>
    <row r="203" spans="5:13" x14ac:dyDescent="0.25">
      <c r="E203" s="3"/>
      <c r="F203" s="3"/>
      <c r="G203" s="3"/>
      <c r="H203" s="3"/>
      <c r="I203" s="3"/>
      <c r="J203" s="3"/>
      <c r="K203" s="3"/>
      <c r="M203" s="3"/>
    </row>
    <row r="204" spans="5:13" x14ac:dyDescent="0.25">
      <c r="E204" s="3"/>
      <c r="F204" s="3"/>
      <c r="G204" s="3"/>
      <c r="H204" s="3"/>
      <c r="I204" s="3"/>
      <c r="J204" s="3"/>
      <c r="K204" s="3"/>
      <c r="M204" s="3"/>
    </row>
    <row r="205" spans="5:13" x14ac:dyDescent="0.25">
      <c r="E205" s="3"/>
      <c r="F205" s="3"/>
      <c r="G205" s="3"/>
      <c r="H205" s="3"/>
      <c r="I205" s="3"/>
      <c r="J205" s="3"/>
      <c r="K205" s="3"/>
      <c r="M205" s="3"/>
    </row>
    <row r="206" spans="5:13" x14ac:dyDescent="0.25">
      <c r="E206" s="3"/>
      <c r="F206" s="3"/>
      <c r="G206" s="3"/>
      <c r="H206" s="3"/>
      <c r="I206" s="3"/>
      <c r="J206" s="3"/>
      <c r="K206" s="3"/>
      <c r="M206" s="3"/>
    </row>
    <row r="207" spans="5:13" x14ac:dyDescent="0.25">
      <c r="E207" s="3"/>
      <c r="F207" s="3"/>
      <c r="G207" s="3"/>
      <c r="H207" s="3"/>
      <c r="I207" s="3"/>
      <c r="J207" s="3"/>
      <c r="K207" s="3"/>
      <c r="M207" s="3"/>
    </row>
    <row r="208" spans="5:13" x14ac:dyDescent="0.25">
      <c r="E208" s="3"/>
      <c r="F208" s="3"/>
      <c r="G208" s="3"/>
      <c r="H208" s="3"/>
      <c r="I208" s="3"/>
      <c r="J208" s="3"/>
      <c r="K208" s="3"/>
      <c r="M208" s="3"/>
    </row>
    <row r="209" spans="5:13" x14ac:dyDescent="0.25">
      <c r="E209" s="3"/>
      <c r="F209" s="3"/>
      <c r="G209" s="3"/>
      <c r="H209" s="3"/>
      <c r="I209" s="3"/>
      <c r="J209" s="3"/>
      <c r="K209" s="3"/>
      <c r="M209" s="3"/>
    </row>
    <row r="210" spans="5:13" x14ac:dyDescent="0.25">
      <c r="E210" s="3"/>
      <c r="F210" s="3"/>
      <c r="G210" s="3"/>
      <c r="H210" s="3"/>
      <c r="I210" s="3"/>
      <c r="J210" s="3"/>
      <c r="K210" s="3"/>
      <c r="M210" s="3"/>
    </row>
    <row r="211" spans="5:13" x14ac:dyDescent="0.25">
      <c r="E211" s="3"/>
      <c r="F211" s="3"/>
      <c r="G211" s="3"/>
      <c r="H211" s="3"/>
      <c r="I211" s="3"/>
      <c r="J211" s="3"/>
      <c r="K211" s="3"/>
      <c r="M211" s="3"/>
    </row>
    <row r="212" spans="5:13" x14ac:dyDescent="0.25">
      <c r="E212" s="3"/>
      <c r="F212" s="3"/>
      <c r="G212" s="3"/>
      <c r="H212" s="3"/>
      <c r="I212" s="3"/>
      <c r="J212" s="3"/>
      <c r="K212" s="3"/>
      <c r="M212" s="3"/>
    </row>
    <row r="213" spans="5:13" x14ac:dyDescent="0.25">
      <c r="E213" s="3"/>
      <c r="F213" s="3"/>
      <c r="G213" s="3"/>
      <c r="H213" s="3"/>
      <c r="I213" s="3"/>
      <c r="J213" s="3"/>
      <c r="K213" s="3"/>
      <c r="M213" s="3"/>
    </row>
    <row r="214" spans="5:13" x14ac:dyDescent="0.25">
      <c r="E214" s="3"/>
      <c r="F214" s="3"/>
      <c r="G214" s="3"/>
      <c r="H214" s="3"/>
      <c r="I214" s="3"/>
      <c r="J214" s="3"/>
      <c r="K214" s="3"/>
      <c r="M214" s="3"/>
    </row>
    <row r="215" spans="5:13" x14ac:dyDescent="0.25">
      <c r="E215" s="3"/>
      <c r="F215" s="3"/>
      <c r="G215" s="3"/>
      <c r="H215" s="3"/>
      <c r="I215" s="3"/>
      <c r="J215" s="3"/>
      <c r="K215" s="3"/>
      <c r="M215" s="3"/>
    </row>
    <row r="216" spans="5:13" x14ac:dyDescent="0.25">
      <c r="E216" s="3"/>
      <c r="F216" s="3"/>
      <c r="G216" s="3"/>
      <c r="H216" s="3"/>
      <c r="I216" s="3"/>
      <c r="J216" s="3"/>
      <c r="K216" s="3"/>
      <c r="M216" s="3"/>
    </row>
    <row r="217" spans="5:13" x14ac:dyDescent="0.25">
      <c r="E217" s="3"/>
      <c r="F217" s="3"/>
      <c r="G217" s="3"/>
      <c r="H217" s="3"/>
      <c r="I217" s="3"/>
      <c r="J217" s="3"/>
      <c r="K217" s="3"/>
      <c r="M217" s="3"/>
    </row>
    <row r="218" spans="5:13" x14ac:dyDescent="0.25">
      <c r="E218" s="3"/>
      <c r="F218" s="3"/>
      <c r="G218" s="3"/>
      <c r="H218" s="3"/>
      <c r="I218" s="3"/>
      <c r="J218" s="3"/>
      <c r="K218" s="3"/>
      <c r="M218" s="3"/>
    </row>
    <row r="219" spans="5:13" x14ac:dyDescent="0.25">
      <c r="E219" s="3"/>
      <c r="F219" s="3"/>
      <c r="G219" s="3"/>
      <c r="H219" s="3"/>
      <c r="I219" s="3"/>
      <c r="J219" s="3"/>
      <c r="K219" s="3"/>
      <c r="M219" s="3"/>
    </row>
    <row r="220" spans="5:13" x14ac:dyDescent="0.25">
      <c r="E220" s="3"/>
      <c r="F220" s="3"/>
      <c r="G220" s="3"/>
      <c r="H220" s="3"/>
      <c r="I220" s="3"/>
      <c r="J220" s="3"/>
      <c r="K220" s="3"/>
      <c r="M220" s="3"/>
    </row>
    <row r="221" spans="5:13" x14ac:dyDescent="0.25">
      <c r="E221" s="3"/>
      <c r="F221" s="3"/>
      <c r="G221" s="3"/>
      <c r="H221" s="3"/>
      <c r="I221" s="3"/>
      <c r="J221" s="3"/>
      <c r="K221" s="3"/>
      <c r="M221" s="3"/>
    </row>
    <row r="222" spans="5:13" x14ac:dyDescent="0.25">
      <c r="E222" s="3"/>
      <c r="F222" s="3"/>
      <c r="G222" s="3"/>
      <c r="H222" s="3"/>
      <c r="I222" s="3"/>
      <c r="J222" s="3"/>
      <c r="K222" s="3"/>
      <c r="M222" s="3"/>
    </row>
    <row r="223" spans="5:13" x14ac:dyDescent="0.25">
      <c r="E223" s="3"/>
      <c r="F223" s="3"/>
      <c r="G223" s="3"/>
      <c r="H223" s="3"/>
      <c r="I223" s="3"/>
      <c r="J223" s="3"/>
      <c r="K223" s="3"/>
      <c r="M223" s="3"/>
    </row>
    <row r="224" spans="5:13" x14ac:dyDescent="0.25">
      <c r="E224" s="3"/>
      <c r="F224" s="3"/>
      <c r="G224" s="3"/>
      <c r="H224" s="3"/>
      <c r="I224" s="3"/>
      <c r="J224" s="3"/>
      <c r="K224" s="3"/>
      <c r="M224" s="3"/>
    </row>
    <row r="225" spans="5:13" x14ac:dyDescent="0.25">
      <c r="E225" s="3"/>
      <c r="F225" s="3"/>
      <c r="G225" s="3"/>
      <c r="H225" s="3"/>
      <c r="I225" s="3"/>
      <c r="J225" s="3"/>
      <c r="K225" s="3"/>
      <c r="M225" s="3"/>
    </row>
    <row r="226" spans="5:13" x14ac:dyDescent="0.25">
      <c r="E226" s="3"/>
      <c r="F226" s="3"/>
      <c r="G226" s="3"/>
      <c r="H226" s="3"/>
      <c r="I226" s="3"/>
      <c r="J226" s="3"/>
      <c r="K226" s="3"/>
      <c r="M226" s="3"/>
    </row>
    <row r="227" spans="5:13" x14ac:dyDescent="0.25">
      <c r="E227" s="3"/>
      <c r="F227" s="3"/>
      <c r="G227" s="3"/>
      <c r="H227" s="3"/>
      <c r="I227" s="3"/>
      <c r="J227" s="3"/>
      <c r="K227" s="3"/>
      <c r="M227" s="3"/>
    </row>
    <row r="228" spans="5:13" x14ac:dyDescent="0.25">
      <c r="E228" s="3"/>
      <c r="F228" s="3"/>
      <c r="G228" s="3"/>
      <c r="H228" s="3"/>
      <c r="I228" s="3"/>
      <c r="J228" s="3"/>
      <c r="K228" s="3"/>
      <c r="M228" s="3"/>
    </row>
    <row r="229" spans="5:13" x14ac:dyDescent="0.25">
      <c r="E229" s="3"/>
      <c r="F229" s="3"/>
      <c r="G229" s="3"/>
      <c r="H229" s="3"/>
      <c r="I229" s="3"/>
      <c r="J229" s="3"/>
      <c r="K229" s="3"/>
      <c r="M229" s="3"/>
    </row>
    <row r="230" spans="5:13" x14ac:dyDescent="0.25">
      <c r="E230" s="3"/>
      <c r="F230" s="3"/>
      <c r="G230" s="3"/>
      <c r="H230" s="3"/>
      <c r="I230" s="3"/>
      <c r="J230" s="3"/>
      <c r="K230" s="3"/>
      <c r="M230" s="3"/>
    </row>
    <row r="231" spans="5:13" x14ac:dyDescent="0.25">
      <c r="E231" s="3"/>
      <c r="F231" s="3"/>
      <c r="G231" s="3"/>
      <c r="H231" s="3"/>
      <c r="I231" s="3"/>
      <c r="J231" s="3"/>
      <c r="K231" s="3"/>
      <c r="M231" s="3"/>
    </row>
    <row r="232" spans="5:13" x14ac:dyDescent="0.25">
      <c r="E232" s="3"/>
      <c r="F232" s="3"/>
      <c r="G232" s="3"/>
      <c r="H232" s="3"/>
      <c r="I232" s="3"/>
      <c r="J232" s="3"/>
      <c r="K232" s="3"/>
      <c r="M232" s="3"/>
    </row>
    <row r="233" spans="5:13" x14ac:dyDescent="0.25">
      <c r="E233" s="3"/>
      <c r="F233" s="3"/>
      <c r="G233" s="3"/>
      <c r="H233" s="3"/>
      <c r="I233" s="3"/>
      <c r="J233" s="3"/>
      <c r="K233" s="3"/>
      <c r="M233" s="3"/>
    </row>
    <row r="234" spans="5:13" x14ac:dyDescent="0.25">
      <c r="E234" s="3"/>
      <c r="F234" s="3"/>
      <c r="G234" s="3"/>
      <c r="H234" s="3"/>
      <c r="I234" s="3"/>
      <c r="J234" s="3"/>
      <c r="K234" s="3"/>
      <c r="M234" s="3"/>
    </row>
    <row r="235" spans="5:13" x14ac:dyDescent="0.25">
      <c r="E235" s="3"/>
      <c r="F235" s="3"/>
      <c r="G235" s="3"/>
      <c r="H235" s="3"/>
      <c r="I235" s="3"/>
      <c r="J235" s="3"/>
      <c r="K235" s="3"/>
      <c r="M235" s="3"/>
    </row>
    <row r="236" spans="5:13" x14ac:dyDescent="0.25">
      <c r="E236" s="3"/>
      <c r="F236" s="3"/>
      <c r="G236" s="3"/>
      <c r="H236" s="3"/>
      <c r="I236" s="3"/>
      <c r="J236" s="3"/>
      <c r="K236" s="3"/>
      <c r="M236" s="3"/>
    </row>
    <row r="237" spans="5:13" x14ac:dyDescent="0.25">
      <c r="E237" s="3"/>
      <c r="F237" s="3"/>
      <c r="G237" s="3"/>
      <c r="H237" s="3"/>
      <c r="I237" s="3"/>
      <c r="J237" s="3"/>
      <c r="K237" s="3"/>
      <c r="M237" s="3"/>
    </row>
    <row r="238" spans="5:13" x14ac:dyDescent="0.25">
      <c r="E238" s="3"/>
      <c r="F238" s="3"/>
      <c r="G238" s="3"/>
      <c r="H238" s="3"/>
      <c r="I238" s="3"/>
      <c r="J238" s="3"/>
      <c r="K238" s="3"/>
      <c r="M238" s="3"/>
    </row>
    <row r="239" spans="5:13" x14ac:dyDescent="0.25">
      <c r="E239" s="3"/>
      <c r="F239" s="3"/>
      <c r="G239" s="3"/>
      <c r="H239" s="3"/>
      <c r="I239" s="3"/>
      <c r="J239" s="3"/>
      <c r="K239" s="3"/>
      <c r="M239" s="3"/>
    </row>
    <row r="240" spans="5:13" x14ac:dyDescent="0.25">
      <c r="E240" s="3"/>
      <c r="F240" s="3"/>
      <c r="G240" s="3"/>
      <c r="H240" s="3"/>
      <c r="I240" s="3"/>
      <c r="J240" s="3"/>
      <c r="K240" s="3"/>
      <c r="M240" s="3"/>
    </row>
    <row r="241" spans="5:13" x14ac:dyDescent="0.25">
      <c r="E241" s="3"/>
      <c r="F241" s="3"/>
      <c r="G241" s="3"/>
      <c r="H241" s="3"/>
      <c r="I241" s="3"/>
      <c r="J241" s="3"/>
      <c r="K241" s="3"/>
      <c r="M241" s="3"/>
    </row>
    <row r="242" spans="5:13" x14ac:dyDescent="0.25">
      <c r="E242" s="3"/>
      <c r="F242" s="3"/>
      <c r="G242" s="3"/>
      <c r="H242" s="3"/>
      <c r="I242" s="3"/>
      <c r="J242" s="3"/>
      <c r="K242" s="3"/>
      <c r="M242" s="3"/>
    </row>
    <row r="243" spans="5:13" x14ac:dyDescent="0.25">
      <c r="E243" s="3"/>
      <c r="F243" s="3"/>
      <c r="G243" s="3"/>
      <c r="H243" s="3"/>
      <c r="I243" s="3"/>
      <c r="J243" s="3"/>
      <c r="K243" s="3"/>
      <c r="M243" s="3"/>
    </row>
    <row r="244" spans="5:13" x14ac:dyDescent="0.25">
      <c r="E244" s="3"/>
      <c r="F244" s="3"/>
      <c r="G244" s="3"/>
      <c r="H244" s="3"/>
      <c r="I244" s="3"/>
      <c r="J244" s="3"/>
      <c r="K244" s="3"/>
      <c r="M244" s="3"/>
    </row>
    <row r="245" spans="5:13" x14ac:dyDescent="0.25">
      <c r="E245" s="3"/>
      <c r="F245" s="3"/>
      <c r="G245" s="3"/>
      <c r="H245" s="3"/>
      <c r="I245" s="3"/>
      <c r="J245" s="3"/>
      <c r="K245" s="3"/>
      <c r="M245" s="3"/>
    </row>
    <row r="246" spans="5:13" x14ac:dyDescent="0.25">
      <c r="E246" s="3"/>
      <c r="F246" s="3"/>
      <c r="G246" s="3"/>
      <c r="H246" s="3"/>
      <c r="I246" s="3"/>
      <c r="J246" s="3"/>
      <c r="K246" s="3"/>
      <c r="M246" s="3"/>
    </row>
    <row r="247" spans="5:13" x14ac:dyDescent="0.25">
      <c r="E247" s="3"/>
      <c r="F247" s="3"/>
      <c r="G247" s="3"/>
      <c r="H247" s="3"/>
      <c r="I247" s="3"/>
      <c r="J247" s="3"/>
      <c r="K247" s="3"/>
      <c r="M247" s="3"/>
    </row>
    <row r="248" spans="5:13" x14ac:dyDescent="0.25">
      <c r="E248" s="3"/>
      <c r="F248" s="3"/>
      <c r="G248" s="3"/>
      <c r="H248" s="3"/>
      <c r="I248" s="3"/>
      <c r="J248" s="3"/>
      <c r="K248" s="3"/>
      <c r="M248" s="3"/>
    </row>
    <row r="249" spans="5:13" x14ac:dyDescent="0.25">
      <c r="E249" s="3"/>
      <c r="F249" s="3"/>
      <c r="G249" s="3"/>
      <c r="H249" s="3"/>
      <c r="I249" s="3"/>
      <c r="J249" s="3"/>
      <c r="K249" s="3"/>
      <c r="M249" s="3"/>
    </row>
    <row r="250" spans="5:13" x14ac:dyDescent="0.25">
      <c r="E250" s="3"/>
      <c r="F250" s="3"/>
      <c r="G250" s="3"/>
      <c r="H250" s="3"/>
      <c r="I250" s="3"/>
      <c r="J250" s="3"/>
      <c r="K250" s="3"/>
      <c r="M250" s="3"/>
    </row>
    <row r="251" spans="5:13" x14ac:dyDescent="0.25">
      <c r="E251" s="3"/>
      <c r="F251" s="3"/>
      <c r="G251" s="3"/>
      <c r="H251" s="3"/>
      <c r="I251" s="3"/>
      <c r="J251" s="3"/>
      <c r="K251" s="3"/>
      <c r="M251" s="3"/>
    </row>
    <row r="252" spans="5:13" x14ac:dyDescent="0.25">
      <c r="E252" s="3"/>
      <c r="F252" s="3"/>
      <c r="G252" s="3"/>
      <c r="H252" s="3"/>
      <c r="I252" s="3"/>
      <c r="J252" s="3"/>
      <c r="K252" s="3"/>
      <c r="M252" s="3"/>
    </row>
    <row r="253" spans="5:13" x14ac:dyDescent="0.25">
      <c r="E253" s="3"/>
      <c r="F253" s="3"/>
      <c r="G253" s="3"/>
      <c r="H253" s="3"/>
      <c r="I253" s="3"/>
      <c r="J253" s="3"/>
      <c r="K253" s="3"/>
      <c r="M253" s="3"/>
    </row>
    <row r="254" spans="5:13" x14ac:dyDescent="0.25">
      <c r="E254" s="3"/>
      <c r="F254" s="3"/>
      <c r="G254" s="3"/>
      <c r="H254" s="3"/>
      <c r="I254" s="3"/>
      <c r="J254" s="3"/>
      <c r="K254" s="3"/>
      <c r="M254" s="3"/>
    </row>
    <row r="255" spans="5:13" x14ac:dyDescent="0.25">
      <c r="E255" s="3"/>
      <c r="F255" s="3"/>
      <c r="G255" s="3"/>
      <c r="H255" s="3"/>
      <c r="I255" s="3"/>
      <c r="J255" s="3"/>
      <c r="K255" s="3"/>
      <c r="M255" s="3"/>
    </row>
    <row r="256" spans="5:13" x14ac:dyDescent="0.25">
      <c r="E256" s="3"/>
      <c r="F256" s="3"/>
      <c r="G256" s="3"/>
      <c r="H256" s="3"/>
      <c r="I256" s="3"/>
      <c r="J256" s="3"/>
      <c r="K256" s="3"/>
      <c r="M256" s="3"/>
    </row>
    <row r="257" spans="5:13" x14ac:dyDescent="0.25">
      <c r="E257" s="3"/>
      <c r="F257" s="3"/>
      <c r="G257" s="3"/>
      <c r="H257" s="3"/>
      <c r="I257" s="3"/>
      <c r="J257" s="3"/>
      <c r="K257" s="3"/>
      <c r="M257" s="3"/>
    </row>
    <row r="258" spans="5:13" x14ac:dyDescent="0.25">
      <c r="E258" s="3"/>
      <c r="F258" s="3"/>
      <c r="G258" s="3"/>
      <c r="H258" s="3"/>
      <c r="I258" s="3"/>
      <c r="J258" s="3"/>
      <c r="K258" s="3"/>
      <c r="M258" s="3"/>
    </row>
    <row r="259" spans="5:13" x14ac:dyDescent="0.25">
      <c r="E259" s="3"/>
      <c r="F259" s="3"/>
      <c r="G259" s="3"/>
      <c r="H259" s="3"/>
      <c r="I259" s="3"/>
      <c r="J259" s="3"/>
      <c r="K259" s="3"/>
      <c r="M259" s="3"/>
    </row>
    <row r="260" spans="5:13" x14ac:dyDescent="0.25">
      <c r="E260" s="3"/>
      <c r="F260" s="3"/>
      <c r="G260" s="3"/>
      <c r="H260" s="3"/>
      <c r="I260" s="3"/>
      <c r="J260" s="3"/>
      <c r="K260" s="3"/>
      <c r="M260" s="3"/>
    </row>
    <row r="261" spans="5:13" x14ac:dyDescent="0.25">
      <c r="E261" s="3"/>
      <c r="F261" s="3"/>
      <c r="G261" s="3"/>
      <c r="H261" s="3"/>
      <c r="I261" s="3"/>
      <c r="J261" s="3"/>
      <c r="K261" s="3"/>
      <c r="M261" s="3"/>
    </row>
    <row r="262" spans="5:13" x14ac:dyDescent="0.25">
      <c r="E262" s="3"/>
      <c r="F262" s="3"/>
      <c r="G262" s="3"/>
      <c r="H262" s="3"/>
      <c r="I262" s="3"/>
      <c r="J262" s="3"/>
      <c r="K262" s="3"/>
      <c r="M262" s="3"/>
    </row>
    <row r="263" spans="5:13" x14ac:dyDescent="0.25">
      <c r="E263" s="3"/>
      <c r="F263" s="3"/>
      <c r="G263" s="3"/>
      <c r="H263" s="3"/>
      <c r="I263" s="3"/>
      <c r="J263" s="3"/>
      <c r="K263" s="3"/>
      <c r="M263" s="3"/>
    </row>
    <row r="264" spans="5:13" x14ac:dyDescent="0.25">
      <c r="E264" s="3"/>
      <c r="F264" s="3"/>
      <c r="G264" s="3"/>
      <c r="H264" s="3"/>
      <c r="I264" s="3"/>
      <c r="J264" s="3"/>
      <c r="K264" s="3"/>
      <c r="M264" s="3"/>
    </row>
    <row r="265" spans="5:13" x14ac:dyDescent="0.25">
      <c r="E265" s="3"/>
      <c r="F265" s="3"/>
      <c r="G265" s="3"/>
      <c r="H265" s="3"/>
      <c r="I265" s="3"/>
      <c r="J265" s="3"/>
      <c r="K265" s="3"/>
      <c r="M265" s="3"/>
    </row>
    <row r="266" spans="5:13" x14ac:dyDescent="0.25">
      <c r="E266" s="3"/>
      <c r="F266" s="3"/>
      <c r="G266" s="3"/>
      <c r="H266" s="3"/>
      <c r="I266" s="3"/>
      <c r="J266" s="3"/>
      <c r="K266" s="3"/>
      <c r="M266" s="3"/>
    </row>
    <row r="267" spans="5:13" x14ac:dyDescent="0.25">
      <c r="E267" s="3"/>
      <c r="F267" s="3"/>
      <c r="G267" s="3"/>
      <c r="H267" s="3"/>
      <c r="I267" s="3"/>
      <c r="J267" s="3"/>
      <c r="K267" s="3"/>
      <c r="M267" s="3"/>
    </row>
    <row r="268" spans="5:13" x14ac:dyDescent="0.25">
      <c r="E268" s="3"/>
      <c r="F268" s="3"/>
      <c r="G268" s="3"/>
      <c r="H268" s="3"/>
      <c r="I268" s="3"/>
      <c r="J268" s="3"/>
      <c r="K268" s="3"/>
      <c r="M268" s="3"/>
    </row>
    <row r="269" spans="5:13" x14ac:dyDescent="0.25">
      <c r="E269" s="3"/>
      <c r="F269" s="3"/>
      <c r="G269" s="3"/>
      <c r="H269" s="3"/>
      <c r="I269" s="3"/>
      <c r="J269" s="3"/>
      <c r="K269" s="3"/>
      <c r="M269" s="3"/>
    </row>
    <row r="270" spans="5:13" x14ac:dyDescent="0.25">
      <c r="E270" s="3"/>
      <c r="F270" s="3"/>
      <c r="G270" s="3"/>
      <c r="H270" s="3"/>
      <c r="I270" s="3"/>
      <c r="J270" s="3"/>
      <c r="K270" s="3"/>
      <c r="M270" s="3"/>
    </row>
    <row r="271" spans="5:13" x14ac:dyDescent="0.25">
      <c r="E271" s="3"/>
      <c r="F271" s="3"/>
      <c r="G271" s="3"/>
      <c r="H271" s="3"/>
      <c r="I271" s="3"/>
      <c r="J271" s="3"/>
      <c r="K271" s="3"/>
      <c r="M271" s="3"/>
    </row>
    <row r="272" spans="5:13" x14ac:dyDescent="0.25">
      <c r="E272" s="3"/>
      <c r="F272" s="3"/>
      <c r="G272" s="3"/>
      <c r="H272" s="3"/>
      <c r="I272" s="3"/>
      <c r="J272" s="3"/>
      <c r="K272" s="3"/>
      <c r="M272" s="3"/>
    </row>
    <row r="273" spans="5:13" x14ac:dyDescent="0.25">
      <c r="E273" s="3"/>
      <c r="F273" s="3"/>
      <c r="G273" s="3"/>
      <c r="H273" s="3"/>
      <c r="I273" s="3"/>
      <c r="J273" s="3"/>
      <c r="K273" s="3"/>
      <c r="M273" s="3"/>
    </row>
    <row r="274" spans="5:13" x14ac:dyDescent="0.25">
      <c r="E274" s="3"/>
      <c r="F274" s="3"/>
      <c r="G274" s="3"/>
      <c r="H274" s="3"/>
      <c r="I274" s="3"/>
      <c r="J274" s="3"/>
      <c r="K274" s="3"/>
      <c r="M274" s="3"/>
    </row>
    <row r="275" spans="5:13" x14ac:dyDescent="0.25">
      <c r="E275" s="3"/>
      <c r="F275" s="3"/>
      <c r="G275" s="3"/>
      <c r="H275" s="3"/>
      <c r="I275" s="3"/>
      <c r="J275" s="3"/>
      <c r="K275" s="3"/>
      <c r="M275" s="3"/>
    </row>
    <row r="276" spans="5:13" x14ac:dyDescent="0.25">
      <c r="E276" s="3"/>
      <c r="F276" s="3"/>
      <c r="G276" s="3"/>
      <c r="H276" s="3"/>
      <c r="I276" s="3"/>
      <c r="J276" s="3"/>
      <c r="K276" s="3"/>
      <c r="M276" s="3"/>
    </row>
    <row r="277" spans="5:13" x14ac:dyDescent="0.25">
      <c r="E277" s="3"/>
      <c r="F277" s="3"/>
      <c r="G277" s="3"/>
      <c r="H277" s="3"/>
      <c r="I277" s="3"/>
      <c r="J277" s="3"/>
      <c r="K277" s="3"/>
      <c r="M277" s="3"/>
    </row>
    <row r="278" spans="5:13" x14ac:dyDescent="0.25">
      <c r="E278" s="3"/>
      <c r="F278" s="3"/>
      <c r="G278" s="3"/>
      <c r="H278" s="3"/>
      <c r="I278" s="3"/>
      <c r="J278" s="3"/>
      <c r="K278" s="3"/>
      <c r="M278" s="3"/>
    </row>
    <row r="279" spans="5:13" x14ac:dyDescent="0.25">
      <c r="E279" s="3"/>
      <c r="F279" s="3"/>
      <c r="G279" s="3"/>
      <c r="H279" s="3"/>
      <c r="I279" s="3"/>
      <c r="J279" s="3"/>
      <c r="K279" s="3"/>
      <c r="M279" s="3"/>
    </row>
    <row r="280" spans="5:13" x14ac:dyDescent="0.25">
      <c r="E280" s="3"/>
      <c r="F280" s="3"/>
      <c r="G280" s="3"/>
      <c r="H280" s="3"/>
      <c r="I280" s="3"/>
      <c r="J280" s="3"/>
      <c r="K280" s="3"/>
      <c r="M280" s="3"/>
    </row>
    <row r="281" spans="5:13" x14ac:dyDescent="0.25">
      <c r="E281" s="3"/>
      <c r="F281" s="3"/>
      <c r="G281" s="3"/>
      <c r="H281" s="3"/>
      <c r="I281" s="3"/>
      <c r="J281" s="3"/>
      <c r="K281" s="3"/>
      <c r="M281" s="3"/>
    </row>
    <row r="282" spans="5:13" x14ac:dyDescent="0.25">
      <c r="E282" s="3"/>
      <c r="F282" s="3"/>
      <c r="G282" s="3"/>
      <c r="H282" s="3"/>
      <c r="I282" s="3"/>
      <c r="J282" s="3"/>
      <c r="K282" s="3"/>
      <c r="M282" s="3"/>
    </row>
    <row r="283" spans="5:13" x14ac:dyDescent="0.25">
      <c r="E283" s="3"/>
      <c r="F283" s="3"/>
      <c r="G283" s="3"/>
      <c r="H283" s="3"/>
      <c r="I283" s="3"/>
      <c r="J283" s="3"/>
      <c r="K283" s="3"/>
      <c r="M283" s="3"/>
    </row>
    <row r="284" spans="5:13" x14ac:dyDescent="0.25">
      <c r="E284" s="3"/>
      <c r="F284" s="3"/>
      <c r="G284" s="3"/>
      <c r="H284" s="3"/>
      <c r="I284" s="3"/>
      <c r="J284" s="3"/>
      <c r="K284" s="3"/>
      <c r="M284" s="3"/>
    </row>
    <row r="285" spans="5:13" x14ac:dyDescent="0.25">
      <c r="E285" s="3"/>
      <c r="F285" s="3"/>
      <c r="G285" s="3"/>
      <c r="H285" s="3"/>
      <c r="I285" s="3"/>
      <c r="J285" s="3"/>
      <c r="K285" s="3"/>
      <c r="M285" s="3"/>
    </row>
    <row r="286" spans="5:13" x14ac:dyDescent="0.25">
      <c r="E286" s="3"/>
      <c r="F286" s="3"/>
      <c r="G286" s="3"/>
      <c r="H286" s="3"/>
      <c r="I286" s="3"/>
      <c r="J286" s="3"/>
      <c r="K286" s="3"/>
      <c r="M286" s="3"/>
    </row>
    <row r="287" spans="5:13" x14ac:dyDescent="0.25">
      <c r="E287" s="3"/>
      <c r="F287" s="3"/>
      <c r="G287" s="3"/>
      <c r="H287" s="3"/>
      <c r="I287" s="3"/>
      <c r="J287" s="3"/>
      <c r="K287" s="3"/>
      <c r="M287" s="3"/>
    </row>
    <row r="288" spans="5:13" x14ac:dyDescent="0.25">
      <c r="E288" s="3"/>
      <c r="F288" s="3"/>
      <c r="G288" s="3"/>
      <c r="H288" s="3"/>
      <c r="I288" s="3"/>
      <c r="J288" s="3"/>
      <c r="K288" s="3"/>
      <c r="M288" s="3"/>
    </row>
    <row r="289" spans="5:13" x14ac:dyDescent="0.25">
      <c r="E289" s="3"/>
      <c r="F289" s="3"/>
      <c r="G289" s="3"/>
      <c r="H289" s="3"/>
      <c r="I289" s="3"/>
      <c r="J289" s="3"/>
      <c r="K289" s="3"/>
      <c r="M289" s="3"/>
    </row>
    <row r="290" spans="5:13" x14ac:dyDescent="0.25">
      <c r="E290" s="3"/>
      <c r="F290" s="3"/>
      <c r="G290" s="3"/>
      <c r="H290" s="3"/>
      <c r="I290" s="3"/>
      <c r="J290" s="3"/>
      <c r="K290" s="3"/>
      <c r="M290" s="3"/>
    </row>
    <row r="291" spans="5:13" x14ac:dyDescent="0.25">
      <c r="E291" s="3"/>
      <c r="F291" s="3"/>
      <c r="G291" s="3"/>
      <c r="H291" s="3"/>
      <c r="I291" s="3"/>
      <c r="J291" s="3"/>
      <c r="K291" s="3"/>
      <c r="M291" s="3"/>
    </row>
    <row r="292" spans="5:13" x14ac:dyDescent="0.25">
      <c r="E292" s="3"/>
      <c r="F292" s="3"/>
      <c r="G292" s="3"/>
      <c r="H292" s="3"/>
      <c r="I292" s="3"/>
      <c r="J292" s="3"/>
      <c r="K292" s="3"/>
      <c r="M292" s="3"/>
    </row>
    <row r="293" spans="5:13" x14ac:dyDescent="0.25">
      <c r="E293" s="3"/>
      <c r="F293" s="3"/>
      <c r="G293" s="3"/>
      <c r="H293" s="3"/>
      <c r="I293" s="3"/>
      <c r="J293" s="3"/>
      <c r="K293" s="3"/>
      <c r="M293" s="3"/>
    </row>
    <row r="294" spans="5:13" x14ac:dyDescent="0.25">
      <c r="E294" s="3"/>
      <c r="F294" s="3"/>
      <c r="G294" s="3"/>
      <c r="H294" s="3"/>
      <c r="I294" s="3"/>
      <c r="J294" s="3"/>
      <c r="K294" s="3"/>
      <c r="M294" s="3"/>
    </row>
    <row r="295" spans="5:13" x14ac:dyDescent="0.25">
      <c r="E295" s="3"/>
      <c r="F295" s="3"/>
      <c r="G295" s="3"/>
      <c r="H295" s="3"/>
      <c r="I295" s="3"/>
      <c r="J295" s="3"/>
      <c r="K295" s="3"/>
      <c r="M295" s="3"/>
    </row>
    <row r="296" spans="5:13" x14ac:dyDescent="0.25">
      <c r="E296" s="3"/>
      <c r="F296" s="3"/>
      <c r="G296" s="3"/>
      <c r="H296" s="3"/>
      <c r="I296" s="3"/>
      <c r="J296" s="3"/>
      <c r="K296" s="3"/>
      <c r="M296" s="3"/>
    </row>
    <row r="297" spans="5:13" x14ac:dyDescent="0.25">
      <c r="E297" s="3"/>
      <c r="F297" s="3"/>
      <c r="G297" s="3"/>
      <c r="H297" s="3"/>
      <c r="I297" s="3"/>
      <c r="J297" s="3"/>
      <c r="K297" s="3"/>
      <c r="M297" s="3"/>
    </row>
    <row r="298" spans="5:13" x14ac:dyDescent="0.25">
      <c r="E298" s="3"/>
      <c r="F298" s="3"/>
      <c r="G298" s="3"/>
      <c r="H298" s="3"/>
      <c r="I298" s="3"/>
      <c r="J298" s="3"/>
      <c r="K298" s="3"/>
      <c r="M298" s="3"/>
    </row>
    <row r="299" spans="5:13" x14ac:dyDescent="0.25">
      <c r="E299" s="3"/>
      <c r="F299" s="3"/>
      <c r="G299" s="3"/>
      <c r="H299" s="3"/>
      <c r="I299" s="3"/>
      <c r="J299" s="3"/>
      <c r="K299" s="3"/>
      <c r="M299" s="3"/>
    </row>
    <row r="300" spans="5:13" x14ac:dyDescent="0.25">
      <c r="E300" s="3"/>
      <c r="F300" s="3"/>
      <c r="G300" s="3"/>
      <c r="H300" s="3"/>
      <c r="I300" s="3"/>
      <c r="J300" s="3"/>
      <c r="K300" s="3"/>
      <c r="M300" s="3"/>
    </row>
    <row r="301" spans="5:13" x14ac:dyDescent="0.25">
      <c r="E301" s="3"/>
      <c r="F301" s="3"/>
      <c r="G301" s="3"/>
      <c r="H301" s="3"/>
      <c r="I301" s="3"/>
      <c r="J301" s="3"/>
      <c r="K301" s="3"/>
      <c r="M301" s="3"/>
    </row>
    <row r="302" spans="5:13" x14ac:dyDescent="0.25">
      <c r="E302" s="3"/>
      <c r="F302" s="3"/>
      <c r="G302" s="3"/>
      <c r="H302" s="3"/>
      <c r="I302" s="3"/>
      <c r="J302" s="3"/>
      <c r="K302" s="3"/>
      <c r="M302" s="3"/>
    </row>
    <row r="303" spans="5:13" x14ac:dyDescent="0.25">
      <c r="E303" s="3"/>
      <c r="F303" s="3"/>
      <c r="G303" s="3"/>
      <c r="H303" s="3"/>
      <c r="I303" s="3"/>
      <c r="J303" s="3"/>
      <c r="K303" s="3"/>
      <c r="M303" s="3"/>
    </row>
    <row r="304" spans="5:13" x14ac:dyDescent="0.25">
      <c r="E304" s="3"/>
      <c r="F304" s="3"/>
      <c r="G304" s="3"/>
      <c r="H304" s="3"/>
      <c r="I304" s="3"/>
      <c r="J304" s="3"/>
      <c r="K304" s="3"/>
      <c r="M304" s="3"/>
    </row>
    <row r="305" spans="5:13" x14ac:dyDescent="0.25">
      <c r="E305" s="3"/>
      <c r="F305" s="3"/>
      <c r="G305" s="3"/>
      <c r="H305" s="3"/>
      <c r="I305" s="3"/>
      <c r="J305" s="3"/>
      <c r="K305" s="3"/>
      <c r="M305" s="3"/>
    </row>
    <row r="306" spans="5:13" x14ac:dyDescent="0.25">
      <c r="E306" s="3"/>
      <c r="F306" s="3"/>
      <c r="G306" s="3"/>
      <c r="H306" s="3"/>
      <c r="I306" s="3"/>
      <c r="J306" s="3"/>
      <c r="K306" s="3"/>
      <c r="M306" s="3"/>
    </row>
    <row r="307" spans="5:13" x14ac:dyDescent="0.25">
      <c r="E307" s="3"/>
      <c r="F307" s="3"/>
      <c r="G307" s="3"/>
      <c r="H307" s="3"/>
      <c r="I307" s="3"/>
      <c r="J307" s="3"/>
      <c r="K307" s="3"/>
      <c r="M307" s="3"/>
    </row>
    <row r="308" spans="5:13" x14ac:dyDescent="0.25">
      <c r="E308" s="3"/>
      <c r="F308" s="3"/>
      <c r="G308" s="3"/>
      <c r="H308" s="3"/>
      <c r="I308" s="3"/>
      <c r="J308" s="3"/>
      <c r="K308" s="3"/>
      <c r="M308" s="3"/>
    </row>
    <row r="309" spans="5:13" x14ac:dyDescent="0.25">
      <c r="E309" s="3"/>
      <c r="F309" s="3"/>
      <c r="G309" s="3"/>
      <c r="H309" s="3"/>
      <c r="I309" s="3"/>
      <c r="J309" s="3"/>
      <c r="K309" s="3"/>
      <c r="M309" s="3"/>
    </row>
    <row r="310" spans="5:13" x14ac:dyDescent="0.25">
      <c r="E310" s="3"/>
      <c r="F310" s="3"/>
      <c r="G310" s="3"/>
      <c r="H310" s="3"/>
      <c r="I310" s="3"/>
      <c r="J310" s="3"/>
      <c r="K310" s="3"/>
      <c r="M310" s="3"/>
    </row>
    <row r="311" spans="5:13" x14ac:dyDescent="0.25">
      <c r="E311" s="3"/>
      <c r="F311" s="3"/>
      <c r="G311" s="3"/>
      <c r="H311" s="3"/>
      <c r="I311" s="3"/>
      <c r="J311" s="3"/>
      <c r="K311" s="3"/>
      <c r="M311" s="3"/>
    </row>
    <row r="312" spans="5:13" x14ac:dyDescent="0.25">
      <c r="E312" s="3"/>
      <c r="F312" s="3"/>
      <c r="G312" s="3"/>
      <c r="H312" s="3"/>
      <c r="I312" s="3"/>
      <c r="J312" s="3"/>
      <c r="K312" s="3"/>
      <c r="M312" s="3"/>
    </row>
    <row r="313" spans="5:13" x14ac:dyDescent="0.25">
      <c r="E313" s="3"/>
      <c r="F313" s="3"/>
      <c r="G313" s="3"/>
      <c r="H313" s="3"/>
      <c r="I313" s="3"/>
      <c r="J313" s="3"/>
      <c r="K313" s="3"/>
      <c r="M313" s="3"/>
    </row>
    <row r="314" spans="5:13" x14ac:dyDescent="0.25">
      <c r="E314" s="3"/>
      <c r="F314" s="3"/>
      <c r="G314" s="3"/>
      <c r="H314" s="3"/>
      <c r="I314" s="3"/>
      <c r="J314" s="3"/>
      <c r="K314" s="3"/>
      <c r="M314" s="3"/>
    </row>
    <row r="315" spans="5:13" x14ac:dyDescent="0.25">
      <c r="E315" s="3"/>
      <c r="F315" s="3"/>
      <c r="G315" s="3"/>
      <c r="H315" s="3"/>
      <c r="I315" s="3"/>
      <c r="J315" s="3"/>
      <c r="K315" s="3"/>
      <c r="M315" s="3"/>
    </row>
    <row r="316" spans="5:13" x14ac:dyDescent="0.25">
      <c r="E316" s="3"/>
      <c r="F316" s="3"/>
      <c r="G316" s="3"/>
      <c r="H316" s="3"/>
      <c r="I316" s="3"/>
      <c r="J316" s="3"/>
      <c r="K316" s="3"/>
      <c r="M316" s="3"/>
    </row>
    <row r="317" spans="5:13" x14ac:dyDescent="0.25">
      <c r="E317" s="3"/>
      <c r="F317" s="3"/>
      <c r="G317" s="3"/>
      <c r="H317" s="3"/>
      <c r="I317" s="3"/>
      <c r="J317" s="3"/>
      <c r="K317" s="3"/>
      <c r="M317" s="3"/>
    </row>
    <row r="318" spans="5:13" x14ac:dyDescent="0.25">
      <c r="E318" s="3"/>
      <c r="F318" s="3"/>
      <c r="G318" s="3"/>
      <c r="H318" s="3"/>
      <c r="I318" s="3"/>
      <c r="J318" s="3"/>
      <c r="K318" s="3"/>
      <c r="M318" s="3"/>
    </row>
    <row r="319" spans="5:13" x14ac:dyDescent="0.25">
      <c r="E319" s="3"/>
      <c r="F319" s="3"/>
      <c r="G319" s="3"/>
      <c r="H319" s="3"/>
      <c r="I319" s="3"/>
      <c r="J319" s="3"/>
      <c r="K319" s="3"/>
      <c r="M319" s="3"/>
    </row>
    <row r="320" spans="5:13" x14ac:dyDescent="0.25">
      <c r="E320" s="3"/>
      <c r="F320" s="3"/>
      <c r="G320" s="3"/>
      <c r="H320" s="3"/>
      <c r="I320" s="3"/>
      <c r="J320" s="3"/>
      <c r="K320" s="3"/>
      <c r="M320" s="3"/>
    </row>
    <row r="321" spans="5:13" x14ac:dyDescent="0.25">
      <c r="E321" s="3"/>
      <c r="F321" s="3"/>
      <c r="G321" s="3"/>
      <c r="H321" s="3"/>
      <c r="I321" s="3"/>
      <c r="J321" s="3"/>
      <c r="K321" s="3"/>
      <c r="M321" s="3"/>
    </row>
    <row r="322" spans="5:13" x14ac:dyDescent="0.25">
      <c r="E322" s="3"/>
      <c r="F322" s="3"/>
      <c r="G322" s="3"/>
      <c r="H322" s="3"/>
      <c r="I322" s="3"/>
      <c r="J322" s="3"/>
      <c r="K322" s="3"/>
      <c r="M322" s="3"/>
    </row>
    <row r="323" spans="5:13" x14ac:dyDescent="0.25">
      <c r="E323" s="3"/>
      <c r="F323" s="3"/>
      <c r="G323" s="3"/>
      <c r="H323" s="3"/>
      <c r="I323" s="3"/>
      <c r="J323" s="3"/>
      <c r="K323" s="3"/>
      <c r="M323" s="3"/>
    </row>
    <row r="324" spans="5:13" x14ac:dyDescent="0.25">
      <c r="E324" s="3"/>
      <c r="F324" s="3"/>
      <c r="G324" s="3"/>
      <c r="H324" s="3"/>
      <c r="I324" s="3"/>
      <c r="J324" s="3"/>
      <c r="K324" s="3"/>
      <c r="M324" s="3"/>
    </row>
    <row r="325" spans="5:13" x14ac:dyDescent="0.25">
      <c r="E325" s="3"/>
      <c r="F325" s="3"/>
      <c r="G325" s="3"/>
      <c r="H325" s="3"/>
      <c r="I325" s="3"/>
      <c r="J325" s="3"/>
      <c r="K325" s="3"/>
      <c r="M325" s="3"/>
    </row>
    <row r="326" spans="5:13" x14ac:dyDescent="0.25">
      <c r="E326" s="3"/>
      <c r="F326" s="3"/>
      <c r="G326" s="3"/>
      <c r="H326" s="3"/>
      <c r="I326" s="3"/>
      <c r="J326" s="3"/>
      <c r="K326" s="3"/>
      <c r="M326" s="3"/>
    </row>
    <row r="327" spans="5:13" x14ac:dyDescent="0.25">
      <c r="E327" s="3"/>
      <c r="F327" s="3"/>
      <c r="G327" s="3"/>
      <c r="H327" s="3"/>
      <c r="I327" s="3"/>
      <c r="J327" s="3"/>
      <c r="K327" s="3"/>
      <c r="M327" s="3"/>
    </row>
    <row r="328" spans="5:13" x14ac:dyDescent="0.25">
      <c r="E328" s="3"/>
      <c r="F328" s="3"/>
      <c r="G328" s="3"/>
      <c r="H328" s="3"/>
      <c r="I328" s="3"/>
      <c r="J328" s="3"/>
      <c r="K328" s="3"/>
      <c r="M328" s="3"/>
    </row>
    <row r="329" spans="5:13" x14ac:dyDescent="0.25">
      <c r="E329" s="3"/>
      <c r="F329" s="3"/>
      <c r="G329" s="3"/>
      <c r="H329" s="3"/>
      <c r="I329" s="3"/>
      <c r="J329" s="3"/>
      <c r="K329" s="3"/>
      <c r="M329" s="3"/>
    </row>
    <row r="330" spans="5:13" x14ac:dyDescent="0.25">
      <c r="E330" s="3"/>
      <c r="F330" s="3"/>
      <c r="G330" s="3"/>
      <c r="H330" s="3"/>
      <c r="I330" s="3"/>
      <c r="J330" s="3"/>
      <c r="K330" s="3"/>
      <c r="M330" s="3"/>
    </row>
    <row r="331" spans="5:13" x14ac:dyDescent="0.25">
      <c r="E331" s="3"/>
      <c r="F331" s="3"/>
      <c r="G331" s="3"/>
      <c r="H331" s="3"/>
      <c r="I331" s="3"/>
      <c r="J331" s="3"/>
      <c r="K331" s="3"/>
      <c r="M331" s="3"/>
    </row>
    <row r="332" spans="5:13" x14ac:dyDescent="0.25">
      <c r="E332" s="3"/>
      <c r="F332" s="3"/>
      <c r="G332" s="3"/>
      <c r="H332" s="3"/>
      <c r="I332" s="3"/>
      <c r="J332" s="3"/>
      <c r="K332" s="3"/>
      <c r="M332" s="3"/>
    </row>
    <row r="333" spans="5:13" x14ac:dyDescent="0.25">
      <c r="E333" s="3"/>
      <c r="F333" s="3"/>
      <c r="G333" s="3"/>
      <c r="H333" s="3"/>
      <c r="I333" s="3"/>
      <c r="J333" s="3"/>
      <c r="K333" s="3"/>
      <c r="M333" s="3"/>
    </row>
    <row r="334" spans="5:13" x14ac:dyDescent="0.25">
      <c r="E334" s="3"/>
      <c r="F334" s="3"/>
      <c r="G334" s="3"/>
      <c r="H334" s="3"/>
      <c r="I334" s="3"/>
      <c r="J334" s="3"/>
      <c r="K334" s="3"/>
      <c r="M334" s="3"/>
    </row>
    <row r="335" spans="5:13" x14ac:dyDescent="0.25">
      <c r="E335" s="3"/>
      <c r="F335" s="3"/>
      <c r="G335" s="3"/>
      <c r="H335" s="3"/>
      <c r="I335" s="3"/>
      <c r="J335" s="3"/>
      <c r="K335" s="3"/>
      <c r="M335" s="3"/>
    </row>
    <row r="336" spans="5:13" x14ac:dyDescent="0.25">
      <c r="E336" s="3"/>
      <c r="F336" s="3"/>
      <c r="G336" s="3"/>
      <c r="H336" s="3"/>
      <c r="I336" s="3"/>
      <c r="J336" s="3"/>
      <c r="K336" s="3"/>
      <c r="M336" s="3"/>
    </row>
    <row r="337" spans="5:13" x14ac:dyDescent="0.25">
      <c r="E337" s="3"/>
      <c r="F337" s="3"/>
      <c r="G337" s="3"/>
      <c r="H337" s="3"/>
      <c r="I337" s="3"/>
      <c r="J337" s="3"/>
      <c r="K337" s="3"/>
      <c r="M337" s="3"/>
    </row>
    <row r="338" spans="5:13" x14ac:dyDescent="0.25">
      <c r="E338" s="3"/>
      <c r="F338" s="3"/>
      <c r="G338" s="3"/>
      <c r="H338" s="3"/>
      <c r="I338" s="3"/>
      <c r="J338" s="3"/>
      <c r="K338" s="3"/>
      <c r="M338" s="3"/>
    </row>
    <row r="339" spans="5:13" x14ac:dyDescent="0.25">
      <c r="E339" s="3"/>
      <c r="F339" s="3"/>
      <c r="G339" s="3"/>
      <c r="H339" s="3"/>
      <c r="I339" s="3"/>
      <c r="J339" s="3"/>
      <c r="K339" s="3"/>
      <c r="M339" s="3"/>
    </row>
    <row r="340" spans="5:13" x14ac:dyDescent="0.25">
      <c r="E340" s="3"/>
      <c r="F340" s="3"/>
      <c r="G340" s="3"/>
      <c r="H340" s="3"/>
      <c r="I340" s="3"/>
      <c r="J340" s="3"/>
      <c r="K340" s="3"/>
      <c r="M340" s="3"/>
    </row>
    <row r="341" spans="5:13" x14ac:dyDescent="0.25">
      <c r="E341" s="3"/>
      <c r="F341" s="3"/>
      <c r="G341" s="3"/>
      <c r="H341" s="3"/>
      <c r="I341" s="3"/>
      <c r="J341" s="3"/>
      <c r="K341" s="3"/>
      <c r="M341" s="3"/>
    </row>
    <row r="342" spans="5:13" x14ac:dyDescent="0.25">
      <c r="E342" s="3"/>
      <c r="F342" s="3"/>
      <c r="G342" s="3"/>
      <c r="H342" s="3"/>
      <c r="I342" s="3"/>
      <c r="J342" s="3"/>
      <c r="K342" s="3"/>
      <c r="M342" s="3"/>
    </row>
    <row r="343" spans="5:13" x14ac:dyDescent="0.25">
      <c r="E343" s="3"/>
      <c r="F343" s="3"/>
      <c r="G343" s="3"/>
      <c r="H343" s="3"/>
      <c r="I343" s="3"/>
      <c r="J343" s="3"/>
      <c r="K343" s="3"/>
      <c r="M343" s="3"/>
    </row>
    <row r="344" spans="5:13" x14ac:dyDescent="0.25">
      <c r="E344" s="3"/>
      <c r="F344" s="3"/>
      <c r="G344" s="3"/>
      <c r="H344" s="3"/>
      <c r="I344" s="3"/>
      <c r="J344" s="3"/>
      <c r="K344" s="3"/>
      <c r="M344" s="3"/>
    </row>
  </sheetData>
  <mergeCells count="2">
    <mergeCell ref="A1:M1"/>
    <mergeCell ref="A2:M2"/>
  </mergeCells>
  <printOptions horizontalCentered="1" verticalCentered="1"/>
  <pageMargins left="0.17" right="0.17" top="0.32" bottom="0.24" header="0.17" footer="0.17"/>
  <pageSetup scale="80" orientation="portrait" r:id="rId1"/>
  <headerFooter>
    <oddHeader>&amp;R&amp;"-,Bold"&amp;K000000Board Approved 06/19/2023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6"/>
  <sheetViews>
    <sheetView tabSelected="1" view="pageLayout" zoomScaleNormal="100" workbookViewId="0">
      <selection sqref="A1:M1"/>
    </sheetView>
  </sheetViews>
  <sheetFormatPr defaultRowHeight="15" x14ac:dyDescent="0.25"/>
  <cols>
    <col min="1" max="1" width="3.5703125" customWidth="1"/>
    <col min="2" max="2" width="6" style="2" customWidth="1"/>
    <col min="3" max="3" width="33.7109375" customWidth="1"/>
    <col min="4" max="4" width="1.7109375" customWidth="1"/>
    <col min="5" max="5" width="15.7109375" style="1" customWidth="1"/>
    <col min="6" max="6" width="1.7109375" customWidth="1"/>
    <col min="7" max="7" width="15.7109375" style="1" customWidth="1"/>
    <col min="8" max="8" width="1.7109375" customWidth="1"/>
    <col min="9" max="9" width="15.7109375" style="1" customWidth="1"/>
    <col min="10" max="10" width="1.7109375" customWidth="1"/>
    <col min="11" max="11" width="15.7109375" style="1" customWidth="1"/>
    <col min="12" max="12" width="1.7109375" customWidth="1"/>
    <col min="13" max="13" width="15.7109375" style="1" customWidth="1"/>
  </cols>
  <sheetData>
    <row r="1" spans="1:16" ht="18.75" x14ac:dyDescent="0.3">
      <c r="A1" s="60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6" ht="18.75" x14ac:dyDescent="0.3">
      <c r="A2" s="60" t="str">
        <f>'199 Comparison'!A2</f>
        <v>2023 - 2024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6" s="6" customFormat="1" ht="45" x14ac:dyDescent="0.25">
      <c r="B3" s="7"/>
      <c r="E3" s="8" t="str">
        <f>'199 Comparison'!E3</f>
        <v>Adopted  Budget                  2023-2024</v>
      </c>
      <c r="G3" s="8" t="str">
        <f>'199 Comparison'!G3</f>
        <v>Final Amended 2022-2023</v>
      </c>
      <c r="I3" s="8" t="str">
        <f>'199 Comparison'!I3</f>
        <v>Adopted Budget 2022-2023</v>
      </c>
      <c r="K3" s="8" t="s">
        <v>45</v>
      </c>
      <c r="M3" s="8" t="s">
        <v>48</v>
      </c>
    </row>
    <row r="4" spans="1:16" ht="15.75" thickBot="1" x14ac:dyDescent="0.3">
      <c r="A4" s="38" t="s">
        <v>25</v>
      </c>
      <c r="B4" s="39"/>
      <c r="C4" s="38"/>
      <c r="D4" s="38" t="s">
        <v>28</v>
      </c>
      <c r="E4" s="40">
        <v>0.32400000000000001</v>
      </c>
      <c r="F4" s="41" t="s">
        <v>28</v>
      </c>
      <c r="G4" s="40"/>
      <c r="H4" s="41" t="s">
        <v>28</v>
      </c>
      <c r="I4" s="40">
        <v>0.32400000000000001</v>
      </c>
      <c r="J4" s="41" t="s">
        <v>28</v>
      </c>
      <c r="K4" s="40">
        <f>I4-E4</f>
        <v>0</v>
      </c>
      <c r="L4" s="46"/>
      <c r="M4" s="46"/>
    </row>
    <row r="5" spans="1:16" ht="15.75" thickTop="1" x14ac:dyDescent="0.25"/>
    <row r="6" spans="1:16" x14ac:dyDescent="0.25">
      <c r="A6" t="s">
        <v>0</v>
      </c>
    </row>
    <row r="8" spans="1:16" x14ac:dyDescent="0.25">
      <c r="A8" t="s">
        <v>1</v>
      </c>
    </row>
    <row r="9" spans="1:16" x14ac:dyDescent="0.25">
      <c r="B9" s="2">
        <v>5710</v>
      </c>
      <c r="C9" t="s">
        <v>31</v>
      </c>
      <c r="D9" t="s">
        <v>28</v>
      </c>
      <c r="E9" s="3">
        <v>38632846</v>
      </c>
      <c r="F9" s="3" t="s">
        <v>28</v>
      </c>
      <c r="G9" s="3">
        <f>33300000-45000</f>
        <v>33255000</v>
      </c>
      <c r="H9" s="3" t="s">
        <v>28</v>
      </c>
      <c r="I9" s="3">
        <v>32600000</v>
      </c>
      <c r="J9" s="3" t="s">
        <v>28</v>
      </c>
      <c r="K9" s="3">
        <f t="shared" ref="K9:K11" si="0">E9-I9</f>
        <v>6032846</v>
      </c>
      <c r="M9" s="12">
        <f>E9/I9-1</f>
        <v>0.1850566257668711</v>
      </c>
      <c r="O9" s="17"/>
    </row>
    <row r="10" spans="1:16" x14ac:dyDescent="0.25">
      <c r="B10" s="2">
        <v>5730</v>
      </c>
      <c r="C10" t="s">
        <v>32</v>
      </c>
      <c r="E10" s="3"/>
      <c r="F10" s="3"/>
      <c r="G10" s="3"/>
      <c r="H10" s="3"/>
      <c r="I10" s="3"/>
      <c r="J10" s="3"/>
      <c r="K10" s="3"/>
      <c r="M10" s="3"/>
    </row>
    <row r="11" spans="1:16" x14ac:dyDescent="0.25">
      <c r="B11" s="2">
        <v>5740</v>
      </c>
      <c r="C11" t="s">
        <v>33</v>
      </c>
      <c r="E11" s="3">
        <v>45000</v>
      </c>
      <c r="F11" s="3"/>
      <c r="G11" s="3">
        <v>45000</v>
      </c>
      <c r="H11" s="3"/>
      <c r="I11" s="3">
        <v>45000</v>
      </c>
      <c r="J11" s="3"/>
      <c r="K11" s="3">
        <f t="shared" si="0"/>
        <v>0</v>
      </c>
      <c r="M11" s="3"/>
    </row>
    <row r="12" spans="1:16" x14ac:dyDescent="0.25">
      <c r="B12" s="2">
        <v>5750</v>
      </c>
      <c r="C12" t="s">
        <v>34</v>
      </c>
      <c r="E12" s="3"/>
      <c r="F12" s="3"/>
      <c r="G12" s="3"/>
      <c r="H12" s="3"/>
      <c r="I12" s="3"/>
      <c r="J12" s="3"/>
      <c r="K12" s="3"/>
      <c r="M12" s="3"/>
    </row>
    <row r="13" spans="1:16" x14ac:dyDescent="0.25">
      <c r="E13" s="4"/>
      <c r="F13" s="3"/>
      <c r="G13" s="4"/>
      <c r="H13" s="3"/>
      <c r="I13" s="4"/>
      <c r="J13" s="3"/>
      <c r="K13" s="4"/>
      <c r="M13" s="4"/>
    </row>
    <row r="14" spans="1:16" x14ac:dyDescent="0.25">
      <c r="B14" s="2" t="s">
        <v>43</v>
      </c>
      <c r="E14" s="5">
        <f>SUM(E9:E12)</f>
        <v>38677846</v>
      </c>
      <c r="F14" s="3"/>
      <c r="G14" s="5">
        <f>SUM(G9:G12)</f>
        <v>33300000</v>
      </c>
      <c r="H14" s="3"/>
      <c r="I14" s="5">
        <f>SUM(I9:I12)</f>
        <v>32645000</v>
      </c>
      <c r="J14" s="3"/>
      <c r="K14" s="5">
        <f>SUM(K9:K12)</f>
        <v>6032846</v>
      </c>
      <c r="M14" s="13">
        <f>E14/I14-1</f>
        <v>0.18480153162812063</v>
      </c>
    </row>
    <row r="15" spans="1:16" x14ac:dyDescent="0.25">
      <c r="E15" s="3"/>
      <c r="F15" s="3"/>
      <c r="G15" s="3"/>
      <c r="H15" s="3"/>
      <c r="I15" s="3"/>
      <c r="J15" s="3"/>
      <c r="K15" s="3"/>
      <c r="M15" s="3"/>
    </row>
    <row r="16" spans="1:16" x14ac:dyDescent="0.25">
      <c r="A16" t="s">
        <v>35</v>
      </c>
      <c r="E16" s="3"/>
      <c r="F16" s="3"/>
      <c r="G16" s="3"/>
      <c r="H16" s="3"/>
      <c r="I16" s="3"/>
      <c r="J16" s="3"/>
      <c r="K16" s="3"/>
      <c r="M16" s="3"/>
      <c r="P16" s="3"/>
    </row>
    <row r="17" spans="1:13" x14ac:dyDescent="0.25">
      <c r="B17" s="2">
        <v>5810</v>
      </c>
      <c r="C17" t="s">
        <v>36</v>
      </c>
      <c r="E17" s="3"/>
      <c r="F17" s="3"/>
      <c r="G17" s="3"/>
      <c r="H17" s="3"/>
      <c r="I17" s="3"/>
      <c r="J17" s="3"/>
      <c r="K17" s="3"/>
      <c r="M17" s="3"/>
    </row>
    <row r="18" spans="1:13" x14ac:dyDescent="0.25">
      <c r="B18" s="2">
        <v>5820</v>
      </c>
      <c r="C18" t="s">
        <v>35</v>
      </c>
      <c r="E18" s="3">
        <v>500000</v>
      </c>
      <c r="F18" s="3"/>
      <c r="G18" s="3">
        <v>400000</v>
      </c>
      <c r="H18" s="3"/>
      <c r="I18" s="3">
        <v>240000</v>
      </c>
      <c r="J18" s="3"/>
      <c r="K18" s="3">
        <f t="shared" ref="K18" si="1">E18-I18</f>
        <v>260000</v>
      </c>
      <c r="M18" s="20">
        <f>E18/I18-1</f>
        <v>1.0833333333333335</v>
      </c>
    </row>
    <row r="19" spans="1:13" x14ac:dyDescent="0.25">
      <c r="B19" s="2">
        <v>5830</v>
      </c>
      <c r="C19" t="s">
        <v>37</v>
      </c>
      <c r="E19" s="5"/>
      <c r="F19" s="3"/>
      <c r="G19" s="5"/>
      <c r="H19" s="3"/>
      <c r="I19" s="5"/>
      <c r="J19" s="3"/>
      <c r="K19" s="5"/>
      <c r="M19" s="5"/>
    </row>
    <row r="20" spans="1:13" x14ac:dyDescent="0.25">
      <c r="E20" s="3"/>
      <c r="F20" s="3"/>
      <c r="G20" s="3"/>
      <c r="H20" s="3"/>
      <c r="I20" s="3"/>
      <c r="J20" s="3"/>
      <c r="K20" s="3"/>
      <c r="M20" s="3"/>
    </row>
    <row r="21" spans="1:13" x14ac:dyDescent="0.25">
      <c r="B21" s="2" t="s">
        <v>2</v>
      </c>
      <c r="E21" s="5">
        <f>SUM(E17:E19)</f>
        <v>500000</v>
      </c>
      <c r="F21" s="3"/>
      <c r="G21" s="5">
        <f>SUM(G17:G19)</f>
        <v>400000</v>
      </c>
      <c r="H21" s="3"/>
      <c r="I21" s="5">
        <f>SUM(I17:I19)</f>
        <v>240000</v>
      </c>
      <c r="J21" s="3"/>
      <c r="K21" s="5">
        <f>SUM(K17:K19)</f>
        <v>260000</v>
      </c>
      <c r="M21" s="21">
        <f>E21/I21-1</f>
        <v>1.0833333333333335</v>
      </c>
    </row>
    <row r="22" spans="1:13" x14ac:dyDescent="0.25">
      <c r="E22" s="3"/>
      <c r="F22" s="3"/>
      <c r="G22" s="3"/>
      <c r="H22" s="3"/>
      <c r="I22" s="3"/>
      <c r="J22" s="3"/>
      <c r="K22" s="3"/>
      <c r="M22" s="3"/>
    </row>
    <row r="23" spans="1:13" x14ac:dyDescent="0.25">
      <c r="A23" t="s">
        <v>38</v>
      </c>
      <c r="E23" s="3"/>
      <c r="F23" s="3"/>
      <c r="G23" s="3"/>
      <c r="H23" s="3"/>
      <c r="I23" s="3"/>
      <c r="J23" s="3"/>
      <c r="K23" s="3"/>
      <c r="M23" s="3"/>
    </row>
    <row r="24" spans="1:13" x14ac:dyDescent="0.25">
      <c r="B24" s="2">
        <v>5920</v>
      </c>
      <c r="C24" t="s">
        <v>39</v>
      </c>
      <c r="E24" s="3"/>
      <c r="F24" s="3"/>
      <c r="G24" s="3"/>
      <c r="H24" s="3"/>
      <c r="I24" s="3"/>
      <c r="J24" s="3"/>
      <c r="K24" s="3"/>
      <c r="M24" s="3"/>
    </row>
    <row r="25" spans="1:13" x14ac:dyDescent="0.25">
      <c r="B25" s="2">
        <v>5930</v>
      </c>
      <c r="C25" t="s">
        <v>40</v>
      </c>
      <c r="E25" s="5"/>
      <c r="F25" s="3"/>
      <c r="G25" s="5"/>
      <c r="H25" s="3"/>
      <c r="I25" s="5"/>
      <c r="J25" s="3"/>
      <c r="K25" s="5"/>
      <c r="M25" s="5"/>
    </row>
    <row r="26" spans="1:13" x14ac:dyDescent="0.25">
      <c r="E26" s="3"/>
      <c r="F26" s="3"/>
      <c r="G26" s="3"/>
      <c r="H26" s="3"/>
      <c r="I26" s="3"/>
      <c r="J26" s="3"/>
      <c r="K26" s="3"/>
      <c r="M26" s="3"/>
    </row>
    <row r="27" spans="1:13" x14ac:dyDescent="0.25">
      <c r="B27" s="2" t="s">
        <v>3</v>
      </c>
      <c r="E27" s="5">
        <f>SUM(E24:E25)</f>
        <v>0</v>
      </c>
      <c r="F27" s="3"/>
      <c r="G27" s="5">
        <f>SUM(G24:G25)</f>
        <v>0</v>
      </c>
      <c r="H27" s="3"/>
      <c r="I27" s="5">
        <f>SUM(I24:I25)</f>
        <v>0</v>
      </c>
      <c r="J27" s="3"/>
      <c r="K27" s="5">
        <f>SUM(K24:K25)</f>
        <v>0</v>
      </c>
      <c r="M27" s="5">
        <f>SUM(M24:M25)</f>
        <v>0</v>
      </c>
    </row>
    <row r="28" spans="1:13" x14ac:dyDescent="0.25">
      <c r="A28" t="s">
        <v>30</v>
      </c>
      <c r="E28" s="3"/>
      <c r="F28" s="3"/>
      <c r="G28" s="3"/>
      <c r="H28" s="3"/>
      <c r="I28" s="3"/>
      <c r="J28" s="3"/>
      <c r="K28" s="3"/>
      <c r="M28" s="3"/>
    </row>
    <row r="29" spans="1:13" x14ac:dyDescent="0.25">
      <c r="B29" s="2">
        <v>7900</v>
      </c>
      <c r="C29" t="s">
        <v>41</v>
      </c>
      <c r="E29" s="5">
        <v>0</v>
      </c>
      <c r="F29" s="3"/>
      <c r="G29" s="5">
        <v>0</v>
      </c>
      <c r="H29" s="3"/>
      <c r="I29" s="5">
        <v>0</v>
      </c>
      <c r="J29" s="3"/>
      <c r="K29" s="5">
        <f>E29-I29</f>
        <v>0</v>
      </c>
      <c r="M29" s="5">
        <f>G29-K29</f>
        <v>0</v>
      </c>
    </row>
    <row r="30" spans="1:13" x14ac:dyDescent="0.25">
      <c r="E30" s="3"/>
      <c r="F30" s="3"/>
      <c r="G30" s="3"/>
      <c r="H30" s="3"/>
      <c r="I30" s="3"/>
      <c r="J30" s="3"/>
      <c r="K30" s="3"/>
      <c r="M30" s="3"/>
    </row>
    <row r="31" spans="1:13" ht="15.75" thickBot="1" x14ac:dyDescent="0.3">
      <c r="A31" s="38" t="s">
        <v>4</v>
      </c>
      <c r="B31" s="39"/>
      <c r="C31" s="38"/>
      <c r="D31" s="38" t="s">
        <v>28</v>
      </c>
      <c r="E31" s="42">
        <f>E14+E21+E27+E29</f>
        <v>39177846</v>
      </c>
      <c r="F31" s="38" t="s">
        <v>28</v>
      </c>
      <c r="G31" s="42">
        <f>G14+G21+G27+G29</f>
        <v>33700000</v>
      </c>
      <c r="H31" s="38" t="s">
        <v>28</v>
      </c>
      <c r="I31" s="42">
        <f>I14+I21+I27+I29</f>
        <v>32885000</v>
      </c>
      <c r="J31" s="38" t="s">
        <v>28</v>
      </c>
      <c r="K31" s="50">
        <f>K14+K21+K27+K29</f>
        <v>6292846</v>
      </c>
      <c r="L31" s="38"/>
      <c r="M31" s="51">
        <f>E31/I31-1</f>
        <v>0.19135916071157055</v>
      </c>
    </row>
    <row r="32" spans="1:13" ht="15.75" thickTop="1" x14ac:dyDescent="0.25">
      <c r="E32" s="3"/>
      <c r="F32" s="3"/>
      <c r="G32" s="3"/>
      <c r="H32" s="3"/>
      <c r="I32" s="3"/>
      <c r="J32" s="3"/>
      <c r="K32" s="3"/>
      <c r="M32" s="3"/>
    </row>
    <row r="33" spans="1:13" x14ac:dyDescent="0.25">
      <c r="A33" t="s">
        <v>5</v>
      </c>
      <c r="E33" s="3"/>
      <c r="F33" s="3"/>
      <c r="G33" s="12"/>
      <c r="H33" s="3"/>
      <c r="I33" s="3"/>
      <c r="J33" s="3"/>
      <c r="K33" s="3"/>
      <c r="M33" s="3"/>
    </row>
    <row r="34" spans="1:13" x14ac:dyDescent="0.25">
      <c r="E34" s="3"/>
      <c r="F34" s="3"/>
      <c r="G34" s="3"/>
      <c r="H34" s="3"/>
      <c r="I34" s="3"/>
      <c r="J34" s="3"/>
      <c r="K34" s="3"/>
      <c r="M34" s="3"/>
    </row>
    <row r="35" spans="1:13" x14ac:dyDescent="0.25">
      <c r="B35" s="2">
        <v>11</v>
      </c>
      <c r="C35" t="s">
        <v>7</v>
      </c>
      <c r="D35" t="s">
        <v>28</v>
      </c>
      <c r="E35" s="3"/>
      <c r="F35" s="3" t="s">
        <v>28</v>
      </c>
      <c r="G35" s="3"/>
      <c r="H35" s="3" t="s">
        <v>28</v>
      </c>
      <c r="I35" s="3"/>
      <c r="J35" s="3" t="s">
        <v>28</v>
      </c>
      <c r="K35" s="3"/>
      <c r="M35" s="3"/>
    </row>
    <row r="36" spans="1:13" x14ac:dyDescent="0.25">
      <c r="B36" s="2">
        <v>12</v>
      </c>
      <c r="C36" t="s">
        <v>8</v>
      </c>
      <c r="E36" s="3"/>
      <c r="F36" s="3"/>
      <c r="G36" s="3"/>
      <c r="H36" s="3"/>
      <c r="I36" s="3"/>
      <c r="J36" s="3"/>
      <c r="K36" s="3"/>
      <c r="M36" s="3"/>
    </row>
    <row r="37" spans="1:13" x14ac:dyDescent="0.25">
      <c r="B37" s="2">
        <v>13</v>
      </c>
      <c r="C37" t="s">
        <v>42</v>
      </c>
      <c r="E37" s="3"/>
      <c r="F37" s="3"/>
      <c r="G37" s="3"/>
      <c r="H37" s="3"/>
      <c r="I37" s="3"/>
      <c r="J37" s="3"/>
      <c r="K37" s="3"/>
      <c r="M37" s="3"/>
    </row>
    <row r="38" spans="1:13" x14ac:dyDescent="0.25">
      <c r="B38" s="2">
        <v>21</v>
      </c>
      <c r="C38" t="s">
        <v>9</v>
      </c>
      <c r="E38" s="3"/>
      <c r="F38" s="3"/>
      <c r="G38" s="3"/>
      <c r="H38" s="3"/>
      <c r="I38" s="3"/>
      <c r="J38" s="3"/>
      <c r="K38" s="3"/>
      <c r="M38" s="3"/>
    </row>
    <row r="39" spans="1:13" x14ac:dyDescent="0.25">
      <c r="B39" s="2">
        <v>23</v>
      </c>
      <c r="C39" t="s">
        <v>10</v>
      </c>
      <c r="E39" s="3"/>
      <c r="F39" s="3"/>
      <c r="G39" s="3"/>
      <c r="H39" s="3"/>
      <c r="I39" s="3"/>
      <c r="J39" s="3"/>
      <c r="K39" s="3"/>
      <c r="M39" s="3"/>
    </row>
    <row r="40" spans="1:13" x14ac:dyDescent="0.25">
      <c r="B40" s="2">
        <v>31</v>
      </c>
      <c r="C40" t="s">
        <v>11</v>
      </c>
      <c r="E40" s="3"/>
      <c r="F40" s="3"/>
      <c r="G40" s="3"/>
      <c r="H40" s="3"/>
      <c r="I40" s="3"/>
      <c r="J40" s="3"/>
      <c r="K40" s="3"/>
      <c r="M40" s="3"/>
    </row>
    <row r="41" spans="1:13" x14ac:dyDescent="0.25">
      <c r="B41" s="2">
        <v>33</v>
      </c>
      <c r="C41" t="s">
        <v>12</v>
      </c>
      <c r="E41" s="3"/>
      <c r="F41" s="3"/>
      <c r="G41" s="3"/>
      <c r="H41" s="3"/>
      <c r="I41" s="3"/>
      <c r="J41" s="3"/>
      <c r="K41" s="3"/>
      <c r="M41" s="3"/>
    </row>
    <row r="42" spans="1:13" x14ac:dyDescent="0.25">
      <c r="B42" s="2">
        <v>34</v>
      </c>
      <c r="C42" t="s">
        <v>13</v>
      </c>
      <c r="E42" s="3"/>
      <c r="F42" s="3"/>
      <c r="G42" s="3"/>
      <c r="H42" s="3"/>
      <c r="I42" s="3"/>
      <c r="J42" s="3"/>
      <c r="K42" s="3"/>
      <c r="M42" s="3"/>
    </row>
    <row r="43" spans="1:13" x14ac:dyDescent="0.25">
      <c r="B43" s="2">
        <v>35</v>
      </c>
      <c r="C43" t="s">
        <v>14</v>
      </c>
      <c r="E43" s="3"/>
      <c r="F43" s="3"/>
      <c r="G43" s="3"/>
      <c r="H43" s="3"/>
      <c r="I43" s="3"/>
      <c r="J43" s="3"/>
      <c r="K43" s="3"/>
      <c r="M43" s="3"/>
    </row>
    <row r="44" spans="1:13" x14ac:dyDescent="0.25">
      <c r="B44" s="2">
        <v>36</v>
      </c>
      <c r="C44" t="s">
        <v>15</v>
      </c>
      <c r="E44" s="3"/>
      <c r="F44" s="3"/>
      <c r="G44" s="3"/>
      <c r="H44" s="3"/>
      <c r="I44" s="3"/>
      <c r="J44" s="3"/>
      <c r="K44" s="3"/>
      <c r="M44" s="3"/>
    </row>
    <row r="45" spans="1:13" x14ac:dyDescent="0.25">
      <c r="B45" s="2">
        <v>41</v>
      </c>
      <c r="C45" t="s">
        <v>16</v>
      </c>
      <c r="E45" s="3"/>
      <c r="F45" s="3"/>
      <c r="G45" s="3"/>
      <c r="H45" s="3"/>
      <c r="I45" s="3"/>
      <c r="J45" s="3"/>
      <c r="K45" s="3"/>
      <c r="M45" s="3"/>
    </row>
    <row r="46" spans="1:13" x14ac:dyDescent="0.25">
      <c r="B46" s="2">
        <v>51</v>
      </c>
      <c r="C46" t="s">
        <v>17</v>
      </c>
      <c r="E46" s="3"/>
      <c r="F46" s="3"/>
      <c r="G46" s="3"/>
      <c r="H46" s="3"/>
      <c r="I46" s="3"/>
      <c r="J46" s="3"/>
      <c r="K46" s="3"/>
      <c r="M46" s="3"/>
    </row>
    <row r="47" spans="1:13" x14ac:dyDescent="0.25">
      <c r="B47" s="2">
        <v>52</v>
      </c>
      <c r="C47" t="s">
        <v>20</v>
      </c>
      <c r="E47" s="3"/>
      <c r="F47" s="3"/>
      <c r="G47" s="3"/>
      <c r="H47" s="3"/>
      <c r="I47" s="3"/>
      <c r="J47" s="3"/>
      <c r="K47" s="3"/>
      <c r="M47" s="3"/>
    </row>
    <row r="48" spans="1:13" x14ac:dyDescent="0.25">
      <c r="B48" s="2">
        <v>53</v>
      </c>
      <c r="C48" t="s">
        <v>18</v>
      </c>
      <c r="E48" s="3"/>
      <c r="F48" s="3"/>
      <c r="G48" s="3"/>
      <c r="H48" s="3"/>
      <c r="I48" s="3"/>
      <c r="J48" s="3"/>
      <c r="K48" s="3"/>
      <c r="M48" s="3"/>
    </row>
    <row r="49" spans="1:14" x14ac:dyDescent="0.25">
      <c r="B49" s="2">
        <v>61</v>
      </c>
      <c r="C49" t="s">
        <v>19</v>
      </c>
      <c r="E49" s="3"/>
      <c r="F49" s="3"/>
      <c r="G49" s="3"/>
      <c r="H49" s="3"/>
      <c r="I49" s="3"/>
      <c r="J49" s="3"/>
      <c r="K49" s="3"/>
      <c r="M49" s="3"/>
    </row>
    <row r="50" spans="1:14" x14ac:dyDescent="0.25">
      <c r="B50" s="2">
        <v>71</v>
      </c>
      <c r="C50" t="s">
        <v>21</v>
      </c>
      <c r="E50" s="3">
        <v>39177846</v>
      </c>
      <c r="F50" s="3"/>
      <c r="G50" s="3">
        <v>34678070</v>
      </c>
      <c r="H50" s="3"/>
      <c r="I50" s="3">
        <v>33885000</v>
      </c>
      <c r="J50" s="3"/>
      <c r="K50" s="3">
        <f t="shared" ref="K50" si="2">E50-I50</f>
        <v>5292846</v>
      </c>
      <c r="M50" s="20">
        <f>E50/I50-1</f>
        <v>0.1562002656042496</v>
      </c>
    </row>
    <row r="51" spans="1:14" x14ac:dyDescent="0.25">
      <c r="B51" s="2">
        <v>81</v>
      </c>
      <c r="C51" t="s">
        <v>22</v>
      </c>
      <c r="E51" s="3"/>
      <c r="F51" s="3"/>
      <c r="G51" s="3"/>
      <c r="H51" s="3"/>
      <c r="I51" s="3"/>
      <c r="J51" s="3"/>
      <c r="K51" s="3"/>
      <c r="M51" s="3"/>
    </row>
    <row r="52" spans="1:14" x14ac:dyDescent="0.25">
      <c r="B52" s="2">
        <v>91</v>
      </c>
      <c r="C52" t="s">
        <v>23</v>
      </c>
      <c r="E52" s="3"/>
      <c r="F52" s="3"/>
      <c r="G52" s="3"/>
      <c r="H52" s="3"/>
      <c r="I52" s="3"/>
      <c r="J52" s="3"/>
      <c r="K52" s="3"/>
      <c r="M52" s="3"/>
      <c r="N52" s="3"/>
    </row>
    <row r="53" spans="1:14" x14ac:dyDescent="0.25">
      <c r="B53" s="2">
        <v>93</v>
      </c>
      <c r="C53" t="s">
        <v>52</v>
      </c>
      <c r="E53" s="3"/>
      <c r="F53" s="3"/>
      <c r="G53" s="3"/>
      <c r="H53" s="3"/>
      <c r="I53" s="3"/>
      <c r="J53" s="3"/>
      <c r="K53" s="3"/>
      <c r="M53" s="3"/>
      <c r="N53" s="3"/>
    </row>
    <row r="54" spans="1:14" x14ac:dyDescent="0.25">
      <c r="B54" s="2">
        <v>99</v>
      </c>
      <c r="C54" t="s">
        <v>24</v>
      </c>
      <c r="E54" s="3"/>
      <c r="F54" s="3"/>
      <c r="G54" s="3"/>
      <c r="H54" s="3"/>
      <c r="I54" s="3"/>
      <c r="J54" s="3"/>
      <c r="K54" s="3"/>
      <c r="M54" s="3"/>
    </row>
    <row r="55" spans="1:14" x14ac:dyDescent="0.25">
      <c r="B55" s="2" t="str">
        <f>"00"</f>
        <v>00</v>
      </c>
      <c r="C55" t="s">
        <v>51</v>
      </c>
      <c r="E55" s="5"/>
      <c r="F55" s="3"/>
      <c r="G55" s="5"/>
      <c r="H55" s="3"/>
      <c r="I55" s="5"/>
      <c r="J55" s="3"/>
      <c r="K55" s="5"/>
      <c r="M55" s="5"/>
    </row>
    <row r="56" spans="1:14" ht="15.75" thickBot="1" x14ac:dyDescent="0.3">
      <c r="A56" s="38" t="s">
        <v>6</v>
      </c>
      <c r="B56" s="39"/>
      <c r="C56" s="38"/>
      <c r="D56" s="38" t="s">
        <v>28</v>
      </c>
      <c r="E56" s="42">
        <f>SUM(E35:E54)</f>
        <v>39177846</v>
      </c>
      <c r="F56" s="44" t="s">
        <v>28</v>
      </c>
      <c r="G56" s="42">
        <f>SUM(G35:G55)</f>
        <v>34678070</v>
      </c>
      <c r="H56" s="44" t="s">
        <v>28</v>
      </c>
      <c r="I56" s="42">
        <f>SUM(I35:I54)</f>
        <v>33885000</v>
      </c>
      <c r="J56" s="44" t="s">
        <v>28</v>
      </c>
      <c r="K56" s="50">
        <f>SUM(K35:K54)</f>
        <v>5292846</v>
      </c>
      <c r="L56" s="38"/>
      <c r="M56" s="51">
        <f>E56/I56-1</f>
        <v>0.1562002656042496</v>
      </c>
    </row>
    <row r="57" spans="1:14" ht="15.75" thickTop="1" x14ac:dyDescent="0.25">
      <c r="E57" s="3"/>
      <c r="F57" s="3"/>
      <c r="G57" s="3"/>
      <c r="H57" s="3"/>
      <c r="I57" s="3"/>
      <c r="J57" s="3"/>
      <c r="K57" s="11"/>
      <c r="M57" s="11"/>
    </row>
    <row r="58" spans="1:14" ht="15.75" thickBot="1" x14ac:dyDescent="0.3">
      <c r="A58" s="38" t="s">
        <v>29</v>
      </c>
      <c r="B58" s="39"/>
      <c r="C58" s="38"/>
      <c r="D58" s="38" t="s">
        <v>28</v>
      </c>
      <c r="E58" s="42">
        <f>E31-E56</f>
        <v>0</v>
      </c>
      <c r="F58" s="38" t="s">
        <v>28</v>
      </c>
      <c r="G58" s="42">
        <f>G31-G56</f>
        <v>-978070</v>
      </c>
      <c r="H58" s="38" t="s">
        <v>28</v>
      </c>
      <c r="I58" s="42">
        <f>I31-I56</f>
        <v>-1000000</v>
      </c>
      <c r="J58" s="38" t="s">
        <v>28</v>
      </c>
      <c r="K58" s="50">
        <f>K31-K56</f>
        <v>1000000</v>
      </c>
      <c r="L58" s="38"/>
      <c r="M58" s="54">
        <v>0</v>
      </c>
    </row>
    <row r="59" spans="1:14" ht="15.75" thickTop="1" x14ac:dyDescent="0.25">
      <c r="E59" s="3"/>
      <c r="F59" s="3"/>
      <c r="G59" s="3"/>
      <c r="H59" s="3"/>
      <c r="I59" s="3"/>
      <c r="J59" s="3"/>
      <c r="K59" s="3"/>
      <c r="M59" s="3"/>
    </row>
    <row r="60" spans="1:14" x14ac:dyDescent="0.25">
      <c r="E60" s="3"/>
      <c r="F60" s="3"/>
      <c r="G60" s="3"/>
      <c r="H60" s="3"/>
      <c r="I60" s="3"/>
      <c r="J60" s="3"/>
      <c r="K60" s="3"/>
      <c r="M60" s="3"/>
    </row>
    <row r="61" spans="1:14" x14ac:dyDescent="0.25">
      <c r="E61" s="3"/>
      <c r="F61" s="3"/>
      <c r="G61" s="3"/>
      <c r="H61" s="3"/>
      <c r="I61" s="3"/>
      <c r="J61" s="3"/>
      <c r="K61" s="3"/>
      <c r="M61" s="3"/>
    </row>
    <row r="62" spans="1:14" x14ac:dyDescent="0.25">
      <c r="E62" s="3"/>
      <c r="F62" s="3"/>
      <c r="G62" s="3"/>
      <c r="H62" s="3"/>
      <c r="I62" s="3"/>
      <c r="J62" s="3"/>
      <c r="K62" s="3"/>
      <c r="M62" s="3"/>
    </row>
    <row r="63" spans="1:14" x14ac:dyDescent="0.25">
      <c r="E63" s="3"/>
      <c r="F63" s="3"/>
      <c r="G63" s="3"/>
      <c r="H63" s="3"/>
      <c r="I63" s="3"/>
      <c r="J63" s="3"/>
      <c r="K63" s="3"/>
      <c r="M63" s="3"/>
    </row>
    <row r="64" spans="1:14" x14ac:dyDescent="0.25">
      <c r="E64" s="3"/>
      <c r="F64" s="3"/>
      <c r="G64" s="3"/>
      <c r="H64" s="3"/>
      <c r="I64" s="3"/>
      <c r="J64" s="3"/>
      <c r="K64" s="3"/>
      <c r="M64" s="3"/>
    </row>
    <row r="65" spans="5:13" x14ac:dyDescent="0.25">
      <c r="E65" s="3"/>
      <c r="F65" s="3"/>
      <c r="G65" s="3"/>
      <c r="H65" s="3"/>
      <c r="I65" s="3"/>
      <c r="J65" s="3"/>
      <c r="K65" s="3"/>
      <c r="M65" s="3"/>
    </row>
    <row r="66" spans="5:13" x14ac:dyDescent="0.25">
      <c r="E66" s="3"/>
      <c r="F66" s="3"/>
      <c r="G66" s="3"/>
      <c r="H66" s="3"/>
      <c r="I66" s="3"/>
      <c r="J66" s="3"/>
      <c r="K66" s="3"/>
      <c r="M66" s="3"/>
    </row>
    <row r="67" spans="5:13" x14ac:dyDescent="0.25">
      <c r="E67" s="3"/>
      <c r="F67" s="3"/>
      <c r="G67" s="3"/>
      <c r="H67" s="3"/>
      <c r="I67" s="3"/>
      <c r="J67" s="3"/>
      <c r="K67" s="3"/>
      <c r="M67" s="3"/>
    </row>
    <row r="68" spans="5:13" x14ac:dyDescent="0.25">
      <c r="E68" s="3"/>
      <c r="F68" s="3"/>
      <c r="G68" s="3"/>
      <c r="H68" s="3"/>
      <c r="I68" s="3"/>
      <c r="J68" s="3"/>
      <c r="K68" s="3"/>
      <c r="M68" s="3"/>
    </row>
    <row r="69" spans="5:13" x14ac:dyDescent="0.25">
      <c r="E69" s="3"/>
      <c r="F69" s="3"/>
      <c r="G69" s="3"/>
      <c r="H69" s="3"/>
      <c r="I69" s="3"/>
      <c r="J69" s="3"/>
      <c r="K69" s="3"/>
      <c r="M69" s="3"/>
    </row>
    <row r="70" spans="5:13" x14ac:dyDescent="0.25">
      <c r="E70" s="3"/>
      <c r="F70" s="3"/>
      <c r="G70" s="3"/>
      <c r="H70" s="3"/>
      <c r="I70" s="3"/>
      <c r="J70" s="3"/>
      <c r="K70" s="3"/>
      <c r="M70" s="3"/>
    </row>
    <row r="71" spans="5:13" x14ac:dyDescent="0.25">
      <c r="E71" s="3"/>
      <c r="F71" s="3"/>
      <c r="G71" s="3"/>
      <c r="H71" s="3"/>
      <c r="I71" s="3"/>
      <c r="J71" s="3"/>
      <c r="K71" s="3"/>
      <c r="M71" s="3"/>
    </row>
    <row r="72" spans="5:13" x14ac:dyDescent="0.25">
      <c r="E72" s="3"/>
      <c r="F72" s="3"/>
      <c r="G72" s="3"/>
      <c r="H72" s="3"/>
      <c r="I72" s="3"/>
      <c r="J72" s="3"/>
      <c r="K72" s="3"/>
      <c r="M72" s="3"/>
    </row>
    <row r="73" spans="5:13" x14ac:dyDescent="0.25">
      <c r="E73" s="3"/>
      <c r="F73" s="3"/>
      <c r="G73" s="3"/>
      <c r="H73" s="3"/>
      <c r="I73" s="3"/>
      <c r="J73" s="3"/>
      <c r="K73" s="3"/>
      <c r="M73" s="3"/>
    </row>
    <row r="74" spans="5:13" x14ac:dyDescent="0.25">
      <c r="E74" s="3"/>
      <c r="F74" s="3"/>
      <c r="G74" s="3"/>
      <c r="H74" s="3"/>
      <c r="I74" s="3"/>
      <c r="J74" s="3"/>
      <c r="K74" s="3"/>
      <c r="M74" s="3"/>
    </row>
    <row r="75" spans="5:13" x14ac:dyDescent="0.25">
      <c r="E75" s="3"/>
      <c r="F75" s="3"/>
      <c r="G75" s="3"/>
      <c r="H75" s="3"/>
      <c r="I75" s="3"/>
      <c r="J75" s="3"/>
      <c r="K75" s="3"/>
      <c r="M75" s="3"/>
    </row>
    <row r="76" spans="5:13" x14ac:dyDescent="0.25">
      <c r="E76" s="3"/>
      <c r="F76" s="3"/>
      <c r="G76" s="3"/>
      <c r="H76" s="3"/>
      <c r="I76" s="3"/>
      <c r="J76" s="3"/>
      <c r="K76" s="3"/>
      <c r="M76" s="3"/>
    </row>
    <row r="77" spans="5:13" x14ac:dyDescent="0.25">
      <c r="E77" s="3"/>
      <c r="F77" s="3"/>
      <c r="G77" s="3"/>
      <c r="H77" s="3"/>
      <c r="I77" s="3"/>
      <c r="J77" s="3"/>
      <c r="K77" s="3"/>
      <c r="M77" s="3"/>
    </row>
    <row r="78" spans="5:13" x14ac:dyDescent="0.25">
      <c r="E78" s="3"/>
      <c r="F78" s="3"/>
      <c r="G78" s="3"/>
      <c r="H78" s="3"/>
      <c r="I78" s="3"/>
      <c r="J78" s="3"/>
      <c r="K78" s="3"/>
      <c r="M78" s="3"/>
    </row>
    <row r="79" spans="5:13" x14ac:dyDescent="0.25">
      <c r="E79" s="3"/>
      <c r="F79" s="3"/>
      <c r="G79" s="3"/>
      <c r="H79" s="3"/>
      <c r="I79" s="3"/>
      <c r="J79" s="3"/>
      <c r="K79" s="3"/>
      <c r="M79" s="3"/>
    </row>
    <row r="80" spans="5:13" x14ac:dyDescent="0.25">
      <c r="E80" s="3"/>
      <c r="F80" s="3"/>
      <c r="G80" s="3"/>
      <c r="H80" s="3"/>
      <c r="I80" s="3"/>
      <c r="J80" s="3"/>
      <c r="K80" s="3"/>
      <c r="M80" s="3"/>
    </row>
    <row r="81" spans="5:13" x14ac:dyDescent="0.25">
      <c r="E81" s="3"/>
      <c r="F81" s="3"/>
      <c r="G81" s="3"/>
      <c r="H81" s="3"/>
      <c r="I81" s="3"/>
      <c r="J81" s="3"/>
      <c r="K81" s="3"/>
      <c r="M81" s="3"/>
    </row>
    <row r="82" spans="5:13" x14ac:dyDescent="0.25">
      <c r="E82" s="3"/>
      <c r="F82" s="3"/>
      <c r="G82" s="3"/>
      <c r="H82" s="3"/>
      <c r="I82" s="3"/>
      <c r="J82" s="3"/>
      <c r="K82" s="3"/>
      <c r="M82" s="3"/>
    </row>
    <row r="83" spans="5:13" x14ac:dyDescent="0.25">
      <c r="E83" s="3"/>
      <c r="F83" s="3"/>
      <c r="G83" s="3"/>
      <c r="H83" s="3"/>
      <c r="I83" s="3"/>
      <c r="J83" s="3"/>
      <c r="K83" s="3"/>
      <c r="M83" s="3"/>
    </row>
    <row r="84" spans="5:13" x14ac:dyDescent="0.25">
      <c r="E84" s="3"/>
      <c r="F84" s="3"/>
      <c r="G84" s="3"/>
      <c r="H84" s="3"/>
      <c r="I84" s="3"/>
      <c r="J84" s="3"/>
      <c r="K84" s="3"/>
      <c r="M84" s="3"/>
    </row>
    <row r="85" spans="5:13" x14ac:dyDescent="0.25">
      <c r="E85" s="3"/>
      <c r="F85" s="3"/>
      <c r="G85" s="3"/>
      <c r="H85" s="3"/>
      <c r="I85" s="3"/>
      <c r="J85" s="3"/>
      <c r="K85" s="3"/>
      <c r="M85" s="3"/>
    </row>
    <row r="86" spans="5:13" x14ac:dyDescent="0.25">
      <c r="E86" s="3"/>
      <c r="F86" s="3"/>
      <c r="G86" s="3"/>
      <c r="H86" s="3"/>
      <c r="I86" s="3"/>
      <c r="J86" s="3"/>
      <c r="K86" s="3"/>
      <c r="M86" s="3"/>
    </row>
    <row r="87" spans="5:13" x14ac:dyDescent="0.25">
      <c r="E87" s="3"/>
      <c r="F87" s="3"/>
      <c r="G87" s="3"/>
      <c r="H87" s="3"/>
      <c r="I87" s="3"/>
      <c r="J87" s="3"/>
      <c r="K87" s="3"/>
      <c r="M87" s="3"/>
    </row>
    <row r="88" spans="5:13" x14ac:dyDescent="0.25">
      <c r="E88" s="3"/>
      <c r="F88" s="3"/>
      <c r="G88" s="3"/>
      <c r="H88" s="3"/>
      <c r="I88" s="3"/>
      <c r="J88" s="3"/>
      <c r="K88" s="3"/>
      <c r="M88" s="3"/>
    </row>
    <row r="89" spans="5:13" x14ac:dyDescent="0.25">
      <c r="E89" s="3"/>
      <c r="F89" s="3"/>
      <c r="G89" s="3"/>
      <c r="H89" s="3"/>
      <c r="I89" s="3"/>
      <c r="J89" s="3"/>
      <c r="K89" s="3"/>
      <c r="M89" s="3"/>
    </row>
    <row r="90" spans="5:13" x14ac:dyDescent="0.25">
      <c r="E90" s="3"/>
      <c r="F90" s="3"/>
      <c r="G90" s="3"/>
      <c r="H90" s="3"/>
      <c r="I90" s="3"/>
      <c r="J90" s="3"/>
      <c r="K90" s="3"/>
      <c r="M90" s="3"/>
    </row>
    <row r="91" spans="5:13" x14ac:dyDescent="0.25">
      <c r="E91" s="3"/>
      <c r="F91" s="3"/>
      <c r="G91" s="3"/>
      <c r="H91" s="3"/>
      <c r="I91" s="3"/>
      <c r="J91" s="3"/>
      <c r="K91" s="3"/>
      <c r="M91" s="3"/>
    </row>
    <row r="92" spans="5:13" x14ac:dyDescent="0.25">
      <c r="E92" s="3"/>
      <c r="F92" s="3"/>
      <c r="G92" s="3"/>
      <c r="H92" s="3"/>
      <c r="I92" s="3"/>
      <c r="J92" s="3"/>
      <c r="K92" s="3"/>
      <c r="M92" s="3"/>
    </row>
    <row r="93" spans="5:13" x14ac:dyDescent="0.25">
      <c r="E93" s="3"/>
      <c r="F93" s="3"/>
      <c r="G93" s="3"/>
      <c r="H93" s="3"/>
      <c r="I93" s="3"/>
      <c r="J93" s="3"/>
      <c r="K93" s="3"/>
      <c r="M93" s="3"/>
    </row>
    <row r="94" spans="5:13" x14ac:dyDescent="0.25">
      <c r="E94" s="3"/>
      <c r="F94" s="3"/>
      <c r="G94" s="3"/>
      <c r="H94" s="3"/>
      <c r="I94" s="3"/>
      <c r="J94" s="3"/>
      <c r="K94" s="3"/>
      <c r="M94" s="3"/>
    </row>
    <row r="95" spans="5:13" x14ac:dyDescent="0.25">
      <c r="E95" s="3"/>
      <c r="F95" s="3"/>
      <c r="G95" s="3"/>
      <c r="H95" s="3"/>
      <c r="I95" s="3"/>
      <c r="J95" s="3"/>
      <c r="K95" s="3"/>
      <c r="M95" s="3"/>
    </row>
    <row r="96" spans="5:13" x14ac:dyDescent="0.25">
      <c r="E96" s="3"/>
      <c r="F96" s="3"/>
      <c r="G96" s="3"/>
      <c r="H96" s="3"/>
      <c r="I96" s="3"/>
      <c r="J96" s="3"/>
      <c r="K96" s="3"/>
      <c r="M96" s="3"/>
    </row>
    <row r="97" spans="5:13" x14ac:dyDescent="0.25">
      <c r="E97" s="3"/>
      <c r="F97" s="3"/>
      <c r="G97" s="3"/>
      <c r="H97" s="3"/>
      <c r="I97" s="3"/>
      <c r="J97" s="3"/>
      <c r="K97" s="3"/>
      <c r="M97" s="3"/>
    </row>
    <row r="98" spans="5:13" x14ac:dyDescent="0.25">
      <c r="E98" s="3"/>
      <c r="F98" s="3"/>
      <c r="G98" s="3"/>
      <c r="H98" s="3"/>
      <c r="I98" s="3"/>
      <c r="J98" s="3"/>
      <c r="K98" s="3"/>
      <c r="M98" s="3"/>
    </row>
    <row r="99" spans="5:13" x14ac:dyDescent="0.25">
      <c r="E99" s="3"/>
      <c r="F99" s="3"/>
      <c r="G99" s="3"/>
      <c r="H99" s="3"/>
      <c r="I99" s="3"/>
      <c r="J99" s="3"/>
      <c r="K99" s="3"/>
      <c r="M99" s="3"/>
    </row>
    <row r="100" spans="5:13" x14ac:dyDescent="0.25">
      <c r="E100" s="3"/>
      <c r="F100" s="3"/>
      <c r="G100" s="3"/>
      <c r="H100" s="3"/>
      <c r="I100" s="3"/>
      <c r="J100" s="3"/>
      <c r="K100" s="3"/>
      <c r="M100" s="3"/>
    </row>
    <row r="101" spans="5:13" x14ac:dyDescent="0.25">
      <c r="E101" s="3"/>
      <c r="F101" s="3"/>
      <c r="G101" s="3"/>
      <c r="H101" s="3"/>
      <c r="I101" s="3"/>
      <c r="J101" s="3"/>
      <c r="K101" s="3"/>
      <c r="M101" s="3"/>
    </row>
    <row r="102" spans="5:13" x14ac:dyDescent="0.25">
      <c r="E102" s="3"/>
      <c r="F102" s="3"/>
      <c r="G102" s="3"/>
      <c r="H102" s="3"/>
      <c r="I102" s="3"/>
      <c r="J102" s="3"/>
      <c r="K102" s="3"/>
      <c r="M102" s="3"/>
    </row>
    <row r="103" spans="5:13" x14ac:dyDescent="0.25">
      <c r="E103" s="3"/>
      <c r="F103" s="3"/>
      <c r="G103" s="3"/>
      <c r="H103" s="3"/>
      <c r="I103" s="3"/>
      <c r="J103" s="3"/>
      <c r="K103" s="3"/>
      <c r="M103" s="3"/>
    </row>
    <row r="104" spans="5:13" x14ac:dyDescent="0.25">
      <c r="E104" s="3"/>
      <c r="F104" s="3"/>
      <c r="G104" s="3"/>
      <c r="H104" s="3"/>
      <c r="I104" s="3"/>
      <c r="J104" s="3"/>
      <c r="K104" s="3"/>
      <c r="M104" s="3"/>
    </row>
    <row r="105" spans="5:13" x14ac:dyDescent="0.25">
      <c r="E105" s="3"/>
      <c r="F105" s="3"/>
      <c r="G105" s="3"/>
      <c r="H105" s="3"/>
      <c r="I105" s="3"/>
      <c r="J105" s="3"/>
      <c r="K105" s="3"/>
      <c r="M105" s="3"/>
    </row>
    <row r="106" spans="5:13" x14ac:dyDescent="0.25">
      <c r="E106" s="3"/>
      <c r="F106" s="3"/>
      <c r="G106" s="3"/>
      <c r="H106" s="3"/>
      <c r="I106" s="3"/>
      <c r="J106" s="3"/>
      <c r="K106" s="3"/>
      <c r="M106" s="3"/>
    </row>
    <row r="107" spans="5:13" x14ac:dyDescent="0.25">
      <c r="E107" s="3"/>
      <c r="F107" s="3"/>
      <c r="G107" s="3"/>
      <c r="H107" s="3"/>
      <c r="I107" s="3"/>
      <c r="J107" s="3"/>
      <c r="K107" s="3"/>
      <c r="M107" s="3"/>
    </row>
    <row r="108" spans="5:13" x14ac:dyDescent="0.25">
      <c r="E108" s="3"/>
      <c r="F108" s="3"/>
      <c r="G108" s="3"/>
      <c r="H108" s="3"/>
      <c r="I108" s="3"/>
      <c r="J108" s="3"/>
      <c r="K108" s="3"/>
      <c r="M108" s="3"/>
    </row>
    <row r="109" spans="5:13" x14ac:dyDescent="0.25">
      <c r="E109" s="3"/>
      <c r="F109" s="3"/>
      <c r="G109" s="3"/>
      <c r="H109" s="3"/>
      <c r="I109" s="3"/>
      <c r="J109" s="3"/>
      <c r="K109" s="3"/>
      <c r="M109" s="3"/>
    </row>
    <row r="110" spans="5:13" x14ac:dyDescent="0.25">
      <c r="E110" s="3"/>
      <c r="F110" s="3"/>
      <c r="G110" s="3"/>
      <c r="H110" s="3"/>
      <c r="I110" s="3"/>
      <c r="J110" s="3"/>
      <c r="K110" s="3"/>
      <c r="M110" s="3"/>
    </row>
    <row r="111" spans="5:13" x14ac:dyDescent="0.25">
      <c r="E111" s="3"/>
      <c r="F111" s="3"/>
      <c r="G111" s="3"/>
      <c r="H111" s="3"/>
      <c r="I111" s="3"/>
      <c r="J111" s="3"/>
      <c r="K111" s="3"/>
      <c r="M111" s="3"/>
    </row>
    <row r="112" spans="5:13" x14ac:dyDescent="0.25">
      <c r="E112" s="3"/>
      <c r="F112" s="3"/>
      <c r="G112" s="3"/>
      <c r="H112" s="3"/>
      <c r="I112" s="3"/>
      <c r="J112" s="3"/>
      <c r="K112" s="3"/>
      <c r="M112" s="3"/>
    </row>
    <row r="113" spans="5:13" x14ac:dyDescent="0.25">
      <c r="E113" s="3"/>
      <c r="F113" s="3"/>
      <c r="G113" s="3"/>
      <c r="H113" s="3"/>
      <c r="I113" s="3"/>
      <c r="J113" s="3"/>
      <c r="K113" s="3"/>
      <c r="M113" s="3"/>
    </row>
    <row r="114" spans="5:13" x14ac:dyDescent="0.25">
      <c r="E114" s="3"/>
      <c r="F114" s="3"/>
      <c r="G114" s="3"/>
      <c r="H114" s="3"/>
      <c r="I114" s="3"/>
      <c r="J114" s="3"/>
      <c r="K114" s="3"/>
      <c r="M114" s="3"/>
    </row>
    <row r="115" spans="5:13" x14ac:dyDescent="0.25">
      <c r="E115" s="3"/>
      <c r="F115" s="3"/>
      <c r="G115" s="3"/>
      <c r="H115" s="3"/>
      <c r="I115" s="3"/>
      <c r="J115" s="3"/>
      <c r="K115" s="3"/>
      <c r="M115" s="3"/>
    </row>
    <row r="116" spans="5:13" x14ac:dyDescent="0.25">
      <c r="E116" s="3"/>
      <c r="F116" s="3"/>
      <c r="G116" s="3"/>
      <c r="H116" s="3"/>
      <c r="I116" s="3"/>
      <c r="J116" s="3"/>
      <c r="K116" s="3"/>
      <c r="M116" s="3"/>
    </row>
    <row r="117" spans="5:13" x14ac:dyDescent="0.25">
      <c r="E117" s="3"/>
      <c r="F117" s="3"/>
      <c r="G117" s="3"/>
      <c r="H117" s="3"/>
      <c r="I117" s="3"/>
      <c r="J117" s="3"/>
      <c r="K117" s="3"/>
      <c r="M117" s="3"/>
    </row>
    <row r="118" spans="5:13" x14ac:dyDescent="0.25">
      <c r="E118" s="3"/>
      <c r="F118" s="3"/>
      <c r="G118" s="3"/>
      <c r="H118" s="3"/>
      <c r="I118" s="3"/>
      <c r="J118" s="3"/>
      <c r="K118" s="3"/>
      <c r="M118" s="3"/>
    </row>
    <row r="119" spans="5:13" x14ac:dyDescent="0.25">
      <c r="E119" s="3"/>
      <c r="F119" s="3"/>
      <c r="G119" s="3"/>
      <c r="H119" s="3"/>
      <c r="I119" s="3"/>
      <c r="J119" s="3"/>
      <c r="K119" s="3"/>
      <c r="M119" s="3"/>
    </row>
    <row r="120" spans="5:13" x14ac:dyDescent="0.25">
      <c r="E120" s="3"/>
      <c r="F120" s="3"/>
      <c r="G120" s="3"/>
      <c r="H120" s="3"/>
      <c r="I120" s="3"/>
      <c r="J120" s="3"/>
      <c r="K120" s="3"/>
      <c r="M120" s="3"/>
    </row>
    <row r="121" spans="5:13" x14ac:dyDescent="0.25">
      <c r="E121" s="3"/>
      <c r="F121" s="3"/>
      <c r="G121" s="3"/>
      <c r="H121" s="3"/>
      <c r="I121" s="3"/>
      <c r="J121" s="3"/>
      <c r="K121" s="3"/>
      <c r="M121" s="3"/>
    </row>
    <row r="122" spans="5:13" x14ac:dyDescent="0.25">
      <c r="E122" s="3"/>
      <c r="F122" s="3"/>
      <c r="G122" s="3"/>
      <c r="H122" s="3"/>
      <c r="I122" s="3"/>
      <c r="J122" s="3"/>
      <c r="K122" s="3"/>
      <c r="M122" s="3"/>
    </row>
    <row r="123" spans="5:13" x14ac:dyDescent="0.25">
      <c r="E123" s="3"/>
      <c r="F123" s="3"/>
      <c r="G123" s="3"/>
      <c r="H123" s="3"/>
      <c r="I123" s="3"/>
      <c r="J123" s="3"/>
      <c r="K123" s="3"/>
      <c r="M123" s="3"/>
    </row>
    <row r="124" spans="5:13" x14ac:dyDescent="0.25">
      <c r="E124" s="3"/>
      <c r="F124" s="3"/>
      <c r="G124" s="3"/>
      <c r="H124" s="3"/>
      <c r="I124" s="3"/>
      <c r="J124" s="3"/>
      <c r="K124" s="3"/>
      <c r="M124" s="3"/>
    </row>
    <row r="125" spans="5:13" x14ac:dyDescent="0.25">
      <c r="E125" s="3"/>
      <c r="F125" s="3"/>
      <c r="G125" s="3"/>
      <c r="H125" s="3"/>
      <c r="I125" s="3"/>
      <c r="J125" s="3"/>
      <c r="K125" s="3"/>
      <c r="M125" s="3"/>
    </row>
    <row r="126" spans="5:13" x14ac:dyDescent="0.25">
      <c r="E126" s="3"/>
      <c r="F126" s="3"/>
      <c r="G126" s="3"/>
      <c r="H126" s="3"/>
      <c r="I126" s="3"/>
      <c r="J126" s="3"/>
      <c r="K126" s="3"/>
      <c r="M126" s="3"/>
    </row>
    <row r="127" spans="5:13" x14ac:dyDescent="0.25">
      <c r="E127" s="3"/>
      <c r="F127" s="3"/>
      <c r="G127" s="3"/>
      <c r="H127" s="3"/>
      <c r="I127" s="3"/>
      <c r="J127" s="3"/>
      <c r="K127" s="3"/>
      <c r="M127" s="3"/>
    </row>
    <row r="128" spans="5:13" x14ac:dyDescent="0.25">
      <c r="E128" s="3"/>
      <c r="F128" s="3"/>
      <c r="G128" s="3"/>
      <c r="H128" s="3"/>
      <c r="I128" s="3"/>
      <c r="J128" s="3"/>
      <c r="K128" s="3"/>
      <c r="M128" s="3"/>
    </row>
    <row r="129" spans="5:13" x14ac:dyDescent="0.25">
      <c r="E129" s="3"/>
      <c r="F129" s="3"/>
      <c r="G129" s="3"/>
      <c r="H129" s="3"/>
      <c r="I129" s="3"/>
      <c r="J129" s="3"/>
      <c r="K129" s="3"/>
      <c r="M129" s="3"/>
    </row>
    <row r="130" spans="5:13" x14ac:dyDescent="0.25">
      <c r="E130" s="3"/>
      <c r="F130" s="3"/>
      <c r="G130" s="3"/>
      <c r="H130" s="3"/>
      <c r="I130" s="3"/>
      <c r="J130" s="3"/>
      <c r="K130" s="3"/>
      <c r="M130" s="3"/>
    </row>
    <row r="131" spans="5:13" x14ac:dyDescent="0.25">
      <c r="E131" s="3"/>
      <c r="F131" s="3"/>
      <c r="G131" s="3"/>
      <c r="H131" s="3"/>
      <c r="I131" s="3"/>
      <c r="J131" s="3"/>
      <c r="K131" s="3"/>
      <c r="M131" s="3"/>
    </row>
    <row r="132" spans="5:13" x14ac:dyDescent="0.25">
      <c r="E132" s="3"/>
      <c r="F132" s="3"/>
      <c r="G132" s="3"/>
      <c r="H132" s="3"/>
      <c r="I132" s="3"/>
      <c r="J132" s="3"/>
      <c r="K132" s="3"/>
      <c r="M132" s="3"/>
    </row>
    <row r="133" spans="5:13" x14ac:dyDescent="0.25">
      <c r="E133" s="3"/>
      <c r="F133" s="3"/>
      <c r="G133" s="3"/>
      <c r="H133" s="3"/>
      <c r="I133" s="3"/>
      <c r="J133" s="3"/>
      <c r="K133" s="3"/>
      <c r="M133" s="3"/>
    </row>
    <row r="134" spans="5:13" x14ac:dyDescent="0.25">
      <c r="E134" s="3"/>
      <c r="F134" s="3"/>
      <c r="G134" s="3"/>
      <c r="H134" s="3"/>
      <c r="I134" s="3"/>
      <c r="J134" s="3"/>
      <c r="K134" s="3"/>
      <c r="M134" s="3"/>
    </row>
    <row r="135" spans="5:13" x14ac:dyDescent="0.25">
      <c r="E135" s="3"/>
      <c r="F135" s="3"/>
      <c r="G135" s="3"/>
      <c r="H135" s="3"/>
      <c r="I135" s="3"/>
      <c r="J135" s="3"/>
      <c r="K135" s="3"/>
      <c r="M135" s="3"/>
    </row>
    <row r="136" spans="5:13" x14ac:dyDescent="0.25">
      <c r="E136" s="3"/>
      <c r="F136" s="3"/>
      <c r="G136" s="3"/>
      <c r="H136" s="3"/>
      <c r="I136" s="3"/>
      <c r="J136" s="3"/>
      <c r="K136" s="3"/>
      <c r="M136" s="3"/>
    </row>
    <row r="137" spans="5:13" x14ac:dyDescent="0.25">
      <c r="E137" s="3"/>
      <c r="F137" s="3"/>
      <c r="G137" s="3"/>
      <c r="H137" s="3"/>
      <c r="I137" s="3"/>
      <c r="J137" s="3"/>
      <c r="K137" s="3"/>
      <c r="M137" s="3"/>
    </row>
    <row r="138" spans="5:13" x14ac:dyDescent="0.25">
      <c r="E138" s="3"/>
      <c r="F138" s="3"/>
      <c r="G138" s="3"/>
      <c r="H138" s="3"/>
      <c r="I138" s="3"/>
      <c r="J138" s="3"/>
      <c r="K138" s="3"/>
      <c r="M138" s="3"/>
    </row>
    <row r="139" spans="5:13" x14ac:dyDescent="0.25">
      <c r="E139" s="3"/>
      <c r="F139" s="3"/>
      <c r="G139" s="3"/>
      <c r="H139" s="3"/>
      <c r="I139" s="3"/>
      <c r="J139" s="3"/>
      <c r="K139" s="3"/>
      <c r="M139" s="3"/>
    </row>
    <row r="140" spans="5:13" x14ac:dyDescent="0.25">
      <c r="E140" s="3"/>
      <c r="F140" s="3"/>
      <c r="G140" s="3"/>
      <c r="H140" s="3"/>
      <c r="I140" s="3"/>
      <c r="J140" s="3"/>
      <c r="K140" s="3"/>
      <c r="M140" s="3"/>
    </row>
    <row r="141" spans="5:13" x14ac:dyDescent="0.25">
      <c r="E141" s="3"/>
      <c r="F141" s="3"/>
      <c r="G141" s="3"/>
      <c r="H141" s="3"/>
      <c r="I141" s="3"/>
      <c r="J141" s="3"/>
      <c r="K141" s="3"/>
      <c r="M141" s="3"/>
    </row>
    <row r="142" spans="5:13" x14ac:dyDescent="0.25">
      <c r="E142" s="3"/>
      <c r="F142" s="3"/>
      <c r="G142" s="3"/>
      <c r="H142" s="3"/>
      <c r="I142" s="3"/>
      <c r="J142" s="3"/>
      <c r="K142" s="3"/>
      <c r="M142" s="3"/>
    </row>
    <row r="143" spans="5:13" x14ac:dyDescent="0.25">
      <c r="E143" s="3"/>
      <c r="F143" s="3"/>
      <c r="G143" s="3"/>
      <c r="H143" s="3"/>
      <c r="I143" s="3"/>
      <c r="J143" s="3"/>
      <c r="K143" s="3"/>
      <c r="M143" s="3"/>
    </row>
    <row r="144" spans="5:13" x14ac:dyDescent="0.25">
      <c r="E144" s="3"/>
      <c r="F144" s="3"/>
      <c r="G144" s="3"/>
      <c r="H144" s="3"/>
      <c r="I144" s="3"/>
      <c r="J144" s="3"/>
      <c r="K144" s="3"/>
      <c r="M144" s="3"/>
    </row>
    <row r="145" spans="5:13" x14ac:dyDescent="0.25">
      <c r="E145" s="3"/>
      <c r="F145" s="3"/>
      <c r="G145" s="3"/>
      <c r="H145" s="3"/>
      <c r="I145" s="3"/>
      <c r="J145" s="3"/>
      <c r="K145" s="3"/>
      <c r="M145" s="3"/>
    </row>
    <row r="146" spans="5:13" x14ac:dyDescent="0.25">
      <c r="E146" s="3"/>
      <c r="F146" s="3"/>
      <c r="G146" s="3"/>
      <c r="H146" s="3"/>
      <c r="I146" s="3"/>
      <c r="J146" s="3"/>
      <c r="K146" s="3"/>
      <c r="M146" s="3"/>
    </row>
    <row r="147" spans="5:13" x14ac:dyDescent="0.25">
      <c r="E147" s="3"/>
      <c r="F147" s="3"/>
      <c r="G147" s="3"/>
      <c r="H147" s="3"/>
      <c r="I147" s="3"/>
      <c r="J147" s="3"/>
      <c r="K147" s="3"/>
      <c r="M147" s="3"/>
    </row>
    <row r="148" spans="5:13" x14ac:dyDescent="0.25">
      <c r="E148" s="3"/>
      <c r="F148" s="3"/>
      <c r="G148" s="3"/>
      <c r="H148" s="3"/>
      <c r="I148" s="3"/>
      <c r="J148" s="3"/>
      <c r="K148" s="3"/>
      <c r="M148" s="3"/>
    </row>
    <row r="149" spans="5:13" x14ac:dyDescent="0.25">
      <c r="E149" s="3"/>
      <c r="F149" s="3"/>
      <c r="G149" s="3"/>
      <c r="H149" s="3"/>
      <c r="I149" s="3"/>
      <c r="J149" s="3"/>
      <c r="K149" s="3"/>
      <c r="M149" s="3"/>
    </row>
    <row r="150" spans="5:13" x14ac:dyDescent="0.25">
      <c r="E150" s="3"/>
      <c r="F150" s="3"/>
      <c r="G150" s="3"/>
      <c r="H150" s="3"/>
      <c r="I150" s="3"/>
      <c r="J150" s="3"/>
      <c r="K150" s="3"/>
      <c r="M150" s="3"/>
    </row>
    <row r="151" spans="5:13" x14ac:dyDescent="0.25">
      <c r="E151" s="3"/>
      <c r="F151" s="3"/>
      <c r="G151" s="3"/>
      <c r="H151" s="3"/>
      <c r="I151" s="3"/>
      <c r="J151" s="3"/>
      <c r="K151" s="3"/>
      <c r="M151" s="3"/>
    </row>
    <row r="152" spans="5:13" x14ac:dyDescent="0.25">
      <c r="E152" s="3"/>
      <c r="F152" s="3"/>
      <c r="G152" s="3"/>
      <c r="H152" s="3"/>
      <c r="I152" s="3"/>
      <c r="J152" s="3"/>
      <c r="K152" s="3"/>
      <c r="M152" s="3"/>
    </row>
    <row r="153" spans="5:13" x14ac:dyDescent="0.25">
      <c r="E153" s="3"/>
      <c r="F153" s="3"/>
      <c r="G153" s="3"/>
      <c r="H153" s="3"/>
      <c r="I153" s="3"/>
      <c r="J153" s="3"/>
      <c r="K153" s="3"/>
      <c r="M153" s="3"/>
    </row>
    <row r="154" spans="5:13" x14ac:dyDescent="0.25">
      <c r="E154" s="3"/>
      <c r="F154" s="3"/>
      <c r="G154" s="3"/>
      <c r="H154" s="3"/>
      <c r="I154" s="3"/>
      <c r="J154" s="3"/>
      <c r="K154" s="3"/>
      <c r="M154" s="3"/>
    </row>
    <row r="155" spans="5:13" x14ac:dyDescent="0.25">
      <c r="E155" s="3"/>
      <c r="F155" s="3"/>
      <c r="G155" s="3"/>
      <c r="H155" s="3"/>
      <c r="I155" s="3"/>
      <c r="J155" s="3"/>
      <c r="K155" s="3"/>
      <c r="M155" s="3"/>
    </row>
    <row r="156" spans="5:13" x14ac:dyDescent="0.25">
      <c r="E156" s="3"/>
      <c r="F156" s="3"/>
      <c r="G156" s="3"/>
      <c r="H156" s="3"/>
      <c r="I156" s="3"/>
      <c r="J156" s="3"/>
      <c r="K156" s="3"/>
      <c r="M156" s="3"/>
    </row>
    <row r="157" spans="5:13" x14ac:dyDescent="0.25">
      <c r="E157" s="3"/>
      <c r="F157" s="3"/>
      <c r="G157" s="3"/>
      <c r="H157" s="3"/>
      <c r="I157" s="3"/>
      <c r="J157" s="3"/>
      <c r="K157" s="3"/>
      <c r="M157" s="3"/>
    </row>
    <row r="158" spans="5:13" x14ac:dyDescent="0.25">
      <c r="E158" s="3"/>
      <c r="F158" s="3"/>
      <c r="G158" s="3"/>
      <c r="H158" s="3"/>
      <c r="I158" s="3"/>
      <c r="J158" s="3"/>
      <c r="K158" s="3"/>
      <c r="M158" s="3"/>
    </row>
    <row r="159" spans="5:13" x14ac:dyDescent="0.25">
      <c r="E159" s="3"/>
      <c r="F159" s="3"/>
      <c r="G159" s="3"/>
      <c r="H159" s="3"/>
      <c r="I159" s="3"/>
      <c r="J159" s="3"/>
      <c r="K159" s="3"/>
      <c r="M159" s="3"/>
    </row>
    <row r="160" spans="5:13" x14ac:dyDescent="0.25">
      <c r="E160" s="3"/>
      <c r="F160" s="3"/>
      <c r="G160" s="3"/>
      <c r="H160" s="3"/>
      <c r="I160" s="3"/>
      <c r="J160" s="3"/>
      <c r="K160" s="3"/>
      <c r="M160" s="3"/>
    </row>
    <row r="161" spans="5:13" x14ac:dyDescent="0.25">
      <c r="E161" s="3"/>
      <c r="F161" s="3"/>
      <c r="G161" s="3"/>
      <c r="H161" s="3"/>
      <c r="I161" s="3"/>
      <c r="J161" s="3"/>
      <c r="K161" s="3"/>
      <c r="M161" s="3"/>
    </row>
    <row r="162" spans="5:13" x14ac:dyDescent="0.25">
      <c r="E162" s="3"/>
      <c r="F162" s="3"/>
      <c r="G162" s="3"/>
      <c r="H162" s="3"/>
      <c r="I162" s="3"/>
      <c r="J162" s="3"/>
      <c r="K162" s="3"/>
      <c r="M162" s="3"/>
    </row>
    <row r="163" spans="5:13" x14ac:dyDescent="0.25">
      <c r="E163" s="3"/>
      <c r="F163" s="3"/>
      <c r="G163" s="3"/>
      <c r="H163" s="3"/>
      <c r="I163" s="3"/>
      <c r="J163" s="3"/>
      <c r="K163" s="3"/>
      <c r="M163" s="3"/>
    </row>
    <row r="164" spans="5:13" x14ac:dyDescent="0.25">
      <c r="E164" s="3"/>
      <c r="F164" s="3"/>
      <c r="G164" s="3"/>
      <c r="H164" s="3"/>
      <c r="I164" s="3"/>
      <c r="J164" s="3"/>
      <c r="K164" s="3"/>
      <c r="M164" s="3"/>
    </row>
    <row r="165" spans="5:13" x14ac:dyDescent="0.25">
      <c r="E165" s="3"/>
      <c r="F165" s="3"/>
      <c r="G165" s="3"/>
      <c r="H165" s="3"/>
      <c r="I165" s="3"/>
      <c r="J165" s="3"/>
      <c r="K165" s="3"/>
      <c r="M165" s="3"/>
    </row>
    <row r="166" spans="5:13" x14ac:dyDescent="0.25">
      <c r="E166" s="3"/>
      <c r="F166" s="3"/>
      <c r="G166" s="3"/>
      <c r="H166" s="3"/>
      <c r="I166" s="3"/>
      <c r="J166" s="3"/>
      <c r="K166" s="3"/>
      <c r="M166" s="3"/>
    </row>
    <row r="167" spans="5:13" x14ac:dyDescent="0.25">
      <c r="E167" s="3"/>
      <c r="F167" s="3"/>
      <c r="G167" s="3"/>
      <c r="H167" s="3"/>
      <c r="I167" s="3"/>
      <c r="J167" s="3"/>
      <c r="K167" s="3"/>
      <c r="M167" s="3"/>
    </row>
    <row r="168" spans="5:13" x14ac:dyDescent="0.25">
      <c r="E168" s="3"/>
      <c r="F168" s="3"/>
      <c r="G168" s="3"/>
      <c r="H168" s="3"/>
      <c r="I168" s="3"/>
      <c r="J168" s="3"/>
      <c r="K168" s="3"/>
      <c r="M168" s="3"/>
    </row>
    <row r="169" spans="5:13" x14ac:dyDescent="0.25">
      <c r="E169" s="3"/>
      <c r="F169" s="3"/>
      <c r="G169" s="3"/>
      <c r="H169" s="3"/>
      <c r="I169" s="3"/>
      <c r="J169" s="3"/>
      <c r="K169" s="3"/>
      <c r="M169" s="3"/>
    </row>
    <row r="170" spans="5:13" x14ac:dyDescent="0.25">
      <c r="E170" s="3"/>
      <c r="F170" s="3"/>
      <c r="G170" s="3"/>
      <c r="H170" s="3"/>
      <c r="I170" s="3"/>
      <c r="J170" s="3"/>
      <c r="K170" s="3"/>
      <c r="M170" s="3"/>
    </row>
    <row r="171" spans="5:13" x14ac:dyDescent="0.25">
      <c r="E171" s="3"/>
      <c r="F171" s="3"/>
      <c r="G171" s="3"/>
      <c r="H171" s="3"/>
      <c r="I171" s="3"/>
      <c r="J171" s="3"/>
      <c r="K171" s="3"/>
      <c r="M171" s="3"/>
    </row>
    <row r="172" spans="5:13" x14ac:dyDescent="0.25">
      <c r="E172" s="3"/>
      <c r="F172" s="3"/>
      <c r="G172" s="3"/>
      <c r="H172" s="3"/>
      <c r="I172" s="3"/>
      <c r="J172" s="3"/>
      <c r="K172" s="3"/>
      <c r="M172" s="3"/>
    </row>
    <row r="173" spans="5:13" x14ac:dyDescent="0.25">
      <c r="E173" s="3"/>
      <c r="F173" s="3"/>
      <c r="G173" s="3"/>
      <c r="H173" s="3"/>
      <c r="I173" s="3"/>
      <c r="J173" s="3"/>
      <c r="K173" s="3"/>
      <c r="M173" s="3"/>
    </row>
    <row r="174" spans="5:13" x14ac:dyDescent="0.25">
      <c r="E174" s="3"/>
      <c r="F174" s="3"/>
      <c r="G174" s="3"/>
      <c r="H174" s="3"/>
      <c r="I174" s="3"/>
      <c r="J174" s="3"/>
      <c r="K174" s="3"/>
      <c r="M174" s="3"/>
    </row>
    <row r="175" spans="5:13" x14ac:dyDescent="0.25">
      <c r="E175" s="3"/>
      <c r="F175" s="3"/>
      <c r="G175" s="3"/>
      <c r="H175" s="3"/>
      <c r="I175" s="3"/>
      <c r="J175" s="3"/>
      <c r="K175" s="3"/>
      <c r="M175" s="3"/>
    </row>
    <row r="176" spans="5:13" x14ac:dyDescent="0.25">
      <c r="E176" s="3"/>
      <c r="F176" s="3"/>
      <c r="G176" s="3"/>
      <c r="H176" s="3"/>
      <c r="I176" s="3"/>
      <c r="J176" s="3"/>
      <c r="K176" s="3"/>
      <c r="M176" s="3"/>
    </row>
    <row r="177" spans="5:13" x14ac:dyDescent="0.25">
      <c r="E177" s="3"/>
      <c r="F177" s="3"/>
      <c r="G177" s="3"/>
      <c r="H177" s="3"/>
      <c r="I177" s="3"/>
      <c r="J177" s="3"/>
      <c r="K177" s="3"/>
      <c r="M177" s="3"/>
    </row>
    <row r="178" spans="5:13" x14ac:dyDescent="0.25">
      <c r="E178" s="3"/>
      <c r="F178" s="3"/>
      <c r="G178" s="3"/>
      <c r="H178" s="3"/>
      <c r="I178" s="3"/>
      <c r="J178" s="3"/>
      <c r="K178" s="3"/>
      <c r="M178" s="3"/>
    </row>
    <row r="179" spans="5:13" x14ac:dyDescent="0.25">
      <c r="E179" s="3"/>
      <c r="F179" s="3"/>
      <c r="G179" s="3"/>
      <c r="H179" s="3"/>
      <c r="I179" s="3"/>
      <c r="J179" s="3"/>
      <c r="K179" s="3"/>
      <c r="M179" s="3"/>
    </row>
    <row r="180" spans="5:13" x14ac:dyDescent="0.25">
      <c r="E180" s="3"/>
      <c r="F180" s="3"/>
      <c r="G180" s="3"/>
      <c r="H180" s="3"/>
      <c r="I180" s="3"/>
      <c r="J180" s="3"/>
      <c r="K180" s="3"/>
      <c r="M180" s="3"/>
    </row>
    <row r="181" spans="5:13" x14ac:dyDescent="0.25">
      <c r="E181" s="3"/>
      <c r="F181" s="3"/>
      <c r="G181" s="3"/>
      <c r="H181" s="3"/>
      <c r="I181" s="3"/>
      <c r="J181" s="3"/>
      <c r="K181" s="3"/>
      <c r="M181" s="3"/>
    </row>
    <row r="182" spans="5:13" x14ac:dyDescent="0.25">
      <c r="E182" s="3"/>
      <c r="F182" s="3"/>
      <c r="G182" s="3"/>
      <c r="H182" s="3"/>
      <c r="I182" s="3"/>
      <c r="J182" s="3"/>
      <c r="K182" s="3"/>
      <c r="M182" s="3"/>
    </row>
    <row r="183" spans="5:13" x14ac:dyDescent="0.25">
      <c r="E183" s="3"/>
      <c r="F183" s="3"/>
      <c r="G183" s="3"/>
      <c r="H183" s="3"/>
      <c r="I183" s="3"/>
      <c r="J183" s="3"/>
      <c r="K183" s="3"/>
      <c r="M183" s="3"/>
    </row>
    <row r="184" spans="5:13" x14ac:dyDescent="0.25">
      <c r="E184" s="3"/>
      <c r="F184" s="3"/>
      <c r="G184" s="3"/>
      <c r="H184" s="3"/>
      <c r="I184" s="3"/>
      <c r="J184" s="3"/>
      <c r="K184" s="3"/>
      <c r="M184" s="3"/>
    </row>
    <row r="185" spans="5:13" x14ac:dyDescent="0.25">
      <c r="E185" s="3"/>
      <c r="F185" s="3"/>
      <c r="G185" s="3"/>
      <c r="H185" s="3"/>
      <c r="I185" s="3"/>
      <c r="J185" s="3"/>
      <c r="K185" s="3"/>
      <c r="M185" s="3"/>
    </row>
    <row r="186" spans="5:13" x14ac:dyDescent="0.25">
      <c r="E186" s="3"/>
      <c r="F186" s="3"/>
      <c r="G186" s="3"/>
      <c r="H186" s="3"/>
      <c r="I186" s="3"/>
      <c r="J186" s="3"/>
      <c r="K186" s="3"/>
      <c r="M186" s="3"/>
    </row>
    <row r="187" spans="5:13" x14ac:dyDescent="0.25">
      <c r="E187" s="3"/>
      <c r="F187" s="3"/>
      <c r="G187" s="3"/>
      <c r="H187" s="3"/>
      <c r="I187" s="3"/>
      <c r="J187" s="3"/>
      <c r="K187" s="3"/>
      <c r="M187" s="3"/>
    </row>
    <row r="188" spans="5:13" x14ac:dyDescent="0.25">
      <c r="E188" s="3"/>
      <c r="F188" s="3"/>
      <c r="G188" s="3"/>
      <c r="H188" s="3"/>
      <c r="I188" s="3"/>
      <c r="J188" s="3"/>
      <c r="K188" s="3"/>
      <c r="M188" s="3"/>
    </row>
    <row r="189" spans="5:13" x14ac:dyDescent="0.25">
      <c r="E189" s="3"/>
      <c r="F189" s="3"/>
      <c r="G189" s="3"/>
      <c r="H189" s="3"/>
      <c r="I189" s="3"/>
      <c r="J189" s="3"/>
      <c r="K189" s="3"/>
      <c r="M189" s="3"/>
    </row>
    <row r="190" spans="5:13" x14ac:dyDescent="0.25">
      <c r="E190" s="3"/>
      <c r="F190" s="3"/>
      <c r="G190" s="3"/>
      <c r="H190" s="3"/>
      <c r="I190" s="3"/>
      <c r="J190" s="3"/>
      <c r="K190" s="3"/>
      <c r="M190" s="3"/>
    </row>
    <row r="191" spans="5:13" x14ac:dyDescent="0.25">
      <c r="E191" s="3"/>
      <c r="F191" s="3"/>
      <c r="G191" s="3"/>
      <c r="H191" s="3"/>
      <c r="I191" s="3"/>
      <c r="J191" s="3"/>
      <c r="K191" s="3"/>
      <c r="M191" s="3"/>
    </row>
    <row r="192" spans="5:13" x14ac:dyDescent="0.25">
      <c r="E192" s="3"/>
      <c r="F192" s="3"/>
      <c r="G192" s="3"/>
      <c r="H192" s="3"/>
      <c r="I192" s="3"/>
      <c r="J192" s="3"/>
      <c r="K192" s="3"/>
      <c r="M192" s="3"/>
    </row>
    <row r="193" spans="5:13" x14ac:dyDescent="0.25">
      <c r="E193" s="3"/>
      <c r="F193" s="3"/>
      <c r="G193" s="3"/>
      <c r="H193" s="3"/>
      <c r="I193" s="3"/>
      <c r="J193" s="3"/>
      <c r="K193" s="3"/>
      <c r="M193" s="3"/>
    </row>
    <row r="194" spans="5:13" x14ac:dyDescent="0.25">
      <c r="E194" s="3"/>
      <c r="F194" s="3"/>
      <c r="G194" s="3"/>
      <c r="H194" s="3"/>
      <c r="I194" s="3"/>
      <c r="J194" s="3"/>
      <c r="K194" s="3"/>
      <c r="M194" s="3"/>
    </row>
    <row r="195" spans="5:13" x14ac:dyDescent="0.25">
      <c r="E195" s="3"/>
      <c r="F195" s="3"/>
      <c r="G195" s="3"/>
      <c r="H195" s="3"/>
      <c r="I195" s="3"/>
      <c r="J195" s="3"/>
      <c r="K195" s="3"/>
      <c r="M195" s="3"/>
    </row>
    <row r="196" spans="5:13" x14ac:dyDescent="0.25">
      <c r="E196" s="3"/>
      <c r="F196" s="3"/>
      <c r="G196" s="3"/>
      <c r="H196" s="3"/>
      <c r="I196" s="3"/>
      <c r="J196" s="3"/>
      <c r="K196" s="3"/>
      <c r="M196" s="3"/>
    </row>
    <row r="197" spans="5:13" x14ac:dyDescent="0.25">
      <c r="E197" s="3"/>
      <c r="F197" s="3"/>
      <c r="G197" s="3"/>
      <c r="H197" s="3"/>
      <c r="I197" s="3"/>
      <c r="J197" s="3"/>
      <c r="K197" s="3"/>
      <c r="M197" s="3"/>
    </row>
    <row r="198" spans="5:13" x14ac:dyDescent="0.25">
      <c r="E198" s="3"/>
      <c r="F198" s="3"/>
      <c r="G198" s="3"/>
      <c r="H198" s="3"/>
      <c r="I198" s="3"/>
      <c r="J198" s="3"/>
      <c r="K198" s="3"/>
      <c r="M198" s="3"/>
    </row>
    <row r="199" spans="5:13" x14ac:dyDescent="0.25">
      <c r="E199" s="3"/>
      <c r="F199" s="3"/>
      <c r="G199" s="3"/>
      <c r="H199" s="3"/>
      <c r="I199" s="3"/>
      <c r="J199" s="3"/>
      <c r="K199" s="3"/>
      <c r="M199" s="3"/>
    </row>
    <row r="200" spans="5:13" x14ac:dyDescent="0.25">
      <c r="E200" s="3"/>
      <c r="F200" s="3"/>
      <c r="G200" s="3"/>
      <c r="H200" s="3"/>
      <c r="I200" s="3"/>
      <c r="J200" s="3"/>
      <c r="K200" s="3"/>
      <c r="M200" s="3"/>
    </row>
    <row r="201" spans="5:13" x14ac:dyDescent="0.25">
      <c r="E201" s="3"/>
      <c r="F201" s="3"/>
      <c r="G201" s="3"/>
      <c r="H201" s="3"/>
      <c r="I201" s="3"/>
      <c r="J201" s="3"/>
      <c r="K201" s="3"/>
      <c r="M201" s="3"/>
    </row>
    <row r="202" spans="5:13" x14ac:dyDescent="0.25">
      <c r="E202" s="3"/>
      <c r="F202" s="3"/>
      <c r="G202" s="3"/>
      <c r="H202" s="3"/>
      <c r="I202" s="3"/>
      <c r="J202" s="3"/>
      <c r="K202" s="3"/>
      <c r="M202" s="3"/>
    </row>
    <row r="203" spans="5:13" x14ac:dyDescent="0.25">
      <c r="E203" s="3"/>
      <c r="F203" s="3"/>
      <c r="G203" s="3"/>
      <c r="H203" s="3"/>
      <c r="I203" s="3"/>
      <c r="J203" s="3"/>
      <c r="K203" s="3"/>
      <c r="M203" s="3"/>
    </row>
    <row r="204" spans="5:13" x14ac:dyDescent="0.25">
      <c r="E204" s="3"/>
      <c r="F204" s="3"/>
      <c r="G204" s="3"/>
      <c r="H204" s="3"/>
      <c r="I204" s="3"/>
      <c r="J204" s="3"/>
      <c r="K204" s="3"/>
      <c r="M204" s="3"/>
    </row>
    <row r="205" spans="5:13" x14ac:dyDescent="0.25">
      <c r="E205" s="3"/>
      <c r="F205" s="3"/>
      <c r="G205" s="3"/>
      <c r="H205" s="3"/>
      <c r="I205" s="3"/>
      <c r="J205" s="3"/>
      <c r="K205" s="3"/>
      <c r="M205" s="3"/>
    </row>
    <row r="206" spans="5:13" x14ac:dyDescent="0.25">
      <c r="E206" s="3"/>
      <c r="F206" s="3"/>
      <c r="G206" s="3"/>
      <c r="H206" s="3"/>
      <c r="I206" s="3"/>
      <c r="J206" s="3"/>
      <c r="K206" s="3"/>
      <c r="M206" s="3"/>
    </row>
    <row r="207" spans="5:13" x14ac:dyDescent="0.25">
      <c r="E207" s="3"/>
      <c r="F207" s="3"/>
      <c r="G207" s="3"/>
      <c r="H207" s="3"/>
      <c r="I207" s="3"/>
      <c r="J207" s="3"/>
      <c r="K207" s="3"/>
      <c r="M207" s="3"/>
    </row>
    <row r="208" spans="5:13" x14ac:dyDescent="0.25">
      <c r="E208" s="3"/>
      <c r="F208" s="3"/>
      <c r="G208" s="3"/>
      <c r="H208" s="3"/>
      <c r="I208" s="3"/>
      <c r="J208" s="3"/>
      <c r="K208" s="3"/>
      <c r="M208" s="3"/>
    </row>
    <row r="209" spans="5:13" x14ac:dyDescent="0.25">
      <c r="E209" s="3"/>
      <c r="F209" s="3"/>
      <c r="G209" s="3"/>
      <c r="H209" s="3"/>
      <c r="I209" s="3"/>
      <c r="J209" s="3"/>
      <c r="K209" s="3"/>
      <c r="M209" s="3"/>
    </row>
    <row r="210" spans="5:13" x14ac:dyDescent="0.25">
      <c r="E210" s="3"/>
      <c r="F210" s="3"/>
      <c r="G210" s="3"/>
      <c r="H210" s="3"/>
      <c r="I210" s="3"/>
      <c r="J210" s="3"/>
      <c r="K210" s="3"/>
      <c r="M210" s="3"/>
    </row>
    <row r="211" spans="5:13" x14ac:dyDescent="0.25">
      <c r="E211" s="3"/>
      <c r="F211" s="3"/>
      <c r="G211" s="3"/>
      <c r="H211" s="3"/>
      <c r="I211" s="3"/>
      <c r="J211" s="3"/>
      <c r="K211" s="3"/>
      <c r="M211" s="3"/>
    </row>
    <row r="212" spans="5:13" x14ac:dyDescent="0.25">
      <c r="E212" s="3"/>
      <c r="F212" s="3"/>
      <c r="G212" s="3"/>
      <c r="H212" s="3"/>
      <c r="I212" s="3"/>
      <c r="J212" s="3"/>
      <c r="K212" s="3"/>
      <c r="M212" s="3"/>
    </row>
    <row r="213" spans="5:13" x14ac:dyDescent="0.25">
      <c r="E213" s="3"/>
      <c r="F213" s="3"/>
      <c r="G213" s="3"/>
      <c r="H213" s="3"/>
      <c r="I213" s="3"/>
      <c r="J213" s="3"/>
      <c r="K213" s="3"/>
      <c r="M213" s="3"/>
    </row>
    <row r="214" spans="5:13" x14ac:dyDescent="0.25">
      <c r="E214" s="3"/>
      <c r="F214" s="3"/>
      <c r="G214" s="3"/>
      <c r="H214" s="3"/>
      <c r="I214" s="3"/>
      <c r="J214" s="3"/>
      <c r="K214" s="3"/>
      <c r="M214" s="3"/>
    </row>
    <row r="215" spans="5:13" x14ac:dyDescent="0.25">
      <c r="E215" s="3"/>
      <c r="F215" s="3"/>
      <c r="G215" s="3"/>
      <c r="H215" s="3"/>
      <c r="I215" s="3"/>
      <c r="J215" s="3"/>
      <c r="K215" s="3"/>
      <c r="M215" s="3"/>
    </row>
    <row r="216" spans="5:13" x14ac:dyDescent="0.25">
      <c r="E216" s="3"/>
      <c r="F216" s="3"/>
      <c r="G216" s="3"/>
      <c r="H216" s="3"/>
      <c r="I216" s="3"/>
      <c r="J216" s="3"/>
      <c r="K216" s="3"/>
      <c r="M216" s="3"/>
    </row>
    <row r="217" spans="5:13" x14ac:dyDescent="0.25">
      <c r="E217" s="3"/>
      <c r="F217" s="3"/>
      <c r="G217" s="3"/>
      <c r="H217" s="3"/>
      <c r="I217" s="3"/>
      <c r="J217" s="3"/>
      <c r="K217" s="3"/>
      <c r="M217" s="3"/>
    </row>
    <row r="218" spans="5:13" x14ac:dyDescent="0.25">
      <c r="E218" s="3"/>
      <c r="F218" s="3"/>
      <c r="G218" s="3"/>
      <c r="H218" s="3"/>
      <c r="I218" s="3"/>
      <c r="J218" s="3"/>
      <c r="K218" s="3"/>
      <c r="M218" s="3"/>
    </row>
    <row r="219" spans="5:13" x14ac:dyDescent="0.25">
      <c r="E219" s="3"/>
      <c r="F219" s="3"/>
      <c r="G219" s="3"/>
      <c r="H219" s="3"/>
      <c r="I219" s="3"/>
      <c r="J219" s="3"/>
      <c r="K219" s="3"/>
      <c r="M219" s="3"/>
    </row>
    <row r="220" spans="5:13" x14ac:dyDescent="0.25">
      <c r="E220" s="3"/>
      <c r="F220" s="3"/>
      <c r="G220" s="3"/>
      <c r="H220" s="3"/>
      <c r="I220" s="3"/>
      <c r="J220" s="3"/>
      <c r="K220" s="3"/>
      <c r="M220" s="3"/>
    </row>
    <row r="221" spans="5:13" x14ac:dyDescent="0.25">
      <c r="E221" s="3"/>
      <c r="F221" s="3"/>
      <c r="G221" s="3"/>
      <c r="H221" s="3"/>
      <c r="I221" s="3"/>
      <c r="J221" s="3"/>
      <c r="K221" s="3"/>
      <c r="M221" s="3"/>
    </row>
    <row r="222" spans="5:13" x14ac:dyDescent="0.25">
      <c r="E222" s="3"/>
      <c r="F222" s="3"/>
      <c r="G222" s="3"/>
      <c r="H222" s="3"/>
      <c r="I222" s="3"/>
      <c r="J222" s="3"/>
      <c r="K222" s="3"/>
      <c r="M222" s="3"/>
    </row>
    <row r="223" spans="5:13" x14ac:dyDescent="0.25">
      <c r="E223" s="3"/>
      <c r="F223" s="3"/>
      <c r="G223" s="3"/>
      <c r="H223" s="3"/>
      <c r="I223" s="3"/>
      <c r="J223" s="3"/>
      <c r="K223" s="3"/>
      <c r="M223" s="3"/>
    </row>
    <row r="224" spans="5:13" x14ac:dyDescent="0.25">
      <c r="E224" s="3"/>
      <c r="F224" s="3"/>
      <c r="G224" s="3"/>
      <c r="H224" s="3"/>
      <c r="I224" s="3"/>
      <c r="J224" s="3"/>
      <c r="K224" s="3"/>
      <c r="M224" s="3"/>
    </row>
    <row r="225" spans="5:13" x14ac:dyDescent="0.25">
      <c r="E225" s="3"/>
      <c r="F225" s="3"/>
      <c r="G225" s="3"/>
      <c r="H225" s="3"/>
      <c r="I225" s="3"/>
      <c r="J225" s="3"/>
      <c r="K225" s="3"/>
      <c r="M225" s="3"/>
    </row>
    <row r="226" spans="5:13" x14ac:dyDescent="0.25">
      <c r="E226" s="3"/>
      <c r="F226" s="3"/>
      <c r="G226" s="3"/>
      <c r="H226" s="3"/>
      <c r="I226" s="3"/>
      <c r="J226" s="3"/>
      <c r="K226" s="3"/>
      <c r="M226" s="3"/>
    </row>
    <row r="227" spans="5:13" x14ac:dyDescent="0.25">
      <c r="E227" s="3"/>
      <c r="F227" s="3"/>
      <c r="G227" s="3"/>
      <c r="H227" s="3"/>
      <c r="I227" s="3"/>
      <c r="J227" s="3"/>
      <c r="K227" s="3"/>
      <c r="M227" s="3"/>
    </row>
    <row r="228" spans="5:13" x14ac:dyDescent="0.25">
      <c r="E228" s="3"/>
      <c r="F228" s="3"/>
      <c r="G228" s="3"/>
      <c r="H228" s="3"/>
      <c r="I228" s="3"/>
      <c r="J228" s="3"/>
      <c r="K228" s="3"/>
      <c r="M228" s="3"/>
    </row>
    <row r="229" spans="5:13" x14ac:dyDescent="0.25">
      <c r="E229" s="3"/>
      <c r="F229" s="3"/>
      <c r="G229" s="3"/>
      <c r="H229" s="3"/>
      <c r="I229" s="3"/>
      <c r="J229" s="3"/>
      <c r="K229" s="3"/>
      <c r="M229" s="3"/>
    </row>
    <row r="230" spans="5:13" x14ac:dyDescent="0.25">
      <c r="E230" s="3"/>
      <c r="F230" s="3"/>
      <c r="G230" s="3"/>
      <c r="H230" s="3"/>
      <c r="I230" s="3"/>
      <c r="J230" s="3"/>
      <c r="K230" s="3"/>
      <c r="M230" s="3"/>
    </row>
    <row r="231" spans="5:13" x14ac:dyDescent="0.25">
      <c r="E231" s="3"/>
      <c r="F231" s="3"/>
      <c r="G231" s="3"/>
      <c r="H231" s="3"/>
      <c r="I231" s="3"/>
      <c r="J231" s="3"/>
      <c r="K231" s="3"/>
      <c r="M231" s="3"/>
    </row>
    <row r="232" spans="5:13" x14ac:dyDescent="0.25">
      <c r="E232" s="3"/>
      <c r="F232" s="3"/>
      <c r="G232" s="3"/>
      <c r="H232" s="3"/>
      <c r="I232" s="3"/>
      <c r="J232" s="3"/>
      <c r="K232" s="3"/>
      <c r="M232" s="3"/>
    </row>
    <row r="233" spans="5:13" x14ac:dyDescent="0.25">
      <c r="E233" s="3"/>
      <c r="F233" s="3"/>
      <c r="G233" s="3"/>
      <c r="H233" s="3"/>
      <c r="I233" s="3"/>
      <c r="J233" s="3"/>
      <c r="K233" s="3"/>
      <c r="M233" s="3"/>
    </row>
    <row r="234" spans="5:13" x14ac:dyDescent="0.25">
      <c r="E234" s="3"/>
      <c r="F234" s="3"/>
      <c r="G234" s="3"/>
      <c r="H234" s="3"/>
      <c r="I234" s="3"/>
      <c r="J234" s="3"/>
      <c r="K234" s="3"/>
      <c r="M234" s="3"/>
    </row>
    <row r="235" spans="5:13" x14ac:dyDescent="0.25">
      <c r="E235" s="3"/>
      <c r="F235" s="3"/>
      <c r="G235" s="3"/>
      <c r="H235" s="3"/>
      <c r="I235" s="3"/>
      <c r="J235" s="3"/>
      <c r="K235" s="3"/>
      <c r="M235" s="3"/>
    </row>
    <row r="236" spans="5:13" x14ac:dyDescent="0.25">
      <c r="E236" s="3"/>
      <c r="F236" s="3"/>
      <c r="G236" s="3"/>
      <c r="H236" s="3"/>
      <c r="I236" s="3"/>
      <c r="J236" s="3"/>
      <c r="K236" s="3"/>
      <c r="M236" s="3"/>
    </row>
    <row r="237" spans="5:13" x14ac:dyDescent="0.25">
      <c r="E237" s="3"/>
      <c r="F237" s="3"/>
      <c r="G237" s="3"/>
      <c r="H237" s="3"/>
      <c r="I237" s="3"/>
      <c r="J237" s="3"/>
      <c r="K237" s="3"/>
      <c r="M237" s="3"/>
    </row>
    <row r="238" spans="5:13" x14ac:dyDescent="0.25">
      <c r="E238" s="3"/>
      <c r="F238" s="3"/>
      <c r="G238" s="3"/>
      <c r="H238" s="3"/>
      <c r="I238" s="3"/>
      <c r="J238" s="3"/>
      <c r="K238" s="3"/>
      <c r="M238" s="3"/>
    </row>
    <row r="239" spans="5:13" x14ac:dyDescent="0.25">
      <c r="E239" s="3"/>
      <c r="F239" s="3"/>
      <c r="G239" s="3"/>
      <c r="H239" s="3"/>
      <c r="I239" s="3"/>
      <c r="J239" s="3"/>
      <c r="K239" s="3"/>
      <c r="M239" s="3"/>
    </row>
    <row r="240" spans="5:13" x14ac:dyDescent="0.25">
      <c r="E240" s="3"/>
      <c r="F240" s="3"/>
      <c r="G240" s="3"/>
      <c r="H240" s="3"/>
      <c r="I240" s="3"/>
      <c r="J240" s="3"/>
      <c r="K240" s="3"/>
      <c r="M240" s="3"/>
    </row>
    <row r="241" spans="5:13" x14ac:dyDescent="0.25">
      <c r="E241" s="3"/>
      <c r="F241" s="3"/>
      <c r="G241" s="3"/>
      <c r="H241" s="3"/>
      <c r="I241" s="3"/>
      <c r="J241" s="3"/>
      <c r="K241" s="3"/>
      <c r="M241" s="3"/>
    </row>
    <row r="242" spans="5:13" x14ac:dyDescent="0.25">
      <c r="E242" s="3"/>
      <c r="F242" s="3"/>
      <c r="G242" s="3"/>
      <c r="H242" s="3"/>
      <c r="I242" s="3"/>
      <c r="J242" s="3"/>
      <c r="K242" s="3"/>
      <c r="M242" s="3"/>
    </row>
    <row r="243" spans="5:13" x14ac:dyDescent="0.25">
      <c r="E243" s="3"/>
      <c r="F243" s="3"/>
      <c r="G243" s="3"/>
      <c r="H243" s="3"/>
      <c r="I243" s="3"/>
      <c r="J243" s="3"/>
      <c r="K243" s="3"/>
      <c r="M243" s="3"/>
    </row>
    <row r="244" spans="5:13" x14ac:dyDescent="0.25">
      <c r="E244" s="3"/>
      <c r="F244" s="3"/>
      <c r="G244" s="3"/>
      <c r="H244" s="3"/>
      <c r="I244" s="3"/>
      <c r="J244" s="3"/>
      <c r="K244" s="3"/>
      <c r="M244" s="3"/>
    </row>
    <row r="245" spans="5:13" x14ac:dyDescent="0.25">
      <c r="E245" s="3"/>
      <c r="F245" s="3"/>
      <c r="G245" s="3"/>
      <c r="H245" s="3"/>
      <c r="I245" s="3"/>
      <c r="J245" s="3"/>
      <c r="K245" s="3"/>
      <c r="M245" s="3"/>
    </row>
    <row r="246" spans="5:13" x14ac:dyDescent="0.25">
      <c r="E246" s="3"/>
      <c r="F246" s="3"/>
      <c r="G246" s="3"/>
      <c r="H246" s="3"/>
      <c r="I246" s="3"/>
      <c r="J246" s="3"/>
      <c r="K246" s="3"/>
      <c r="M246" s="3"/>
    </row>
    <row r="247" spans="5:13" x14ac:dyDescent="0.25">
      <c r="E247" s="3"/>
      <c r="F247" s="3"/>
      <c r="G247" s="3"/>
      <c r="H247" s="3"/>
      <c r="I247" s="3"/>
      <c r="J247" s="3"/>
      <c r="K247" s="3"/>
      <c r="M247" s="3"/>
    </row>
    <row r="248" spans="5:13" x14ac:dyDescent="0.25">
      <c r="E248" s="3"/>
      <c r="F248" s="3"/>
      <c r="G248" s="3"/>
      <c r="H248" s="3"/>
      <c r="I248" s="3"/>
      <c r="J248" s="3"/>
      <c r="K248" s="3"/>
      <c r="M248" s="3"/>
    </row>
    <row r="249" spans="5:13" x14ac:dyDescent="0.25">
      <c r="E249" s="3"/>
      <c r="F249" s="3"/>
      <c r="G249" s="3"/>
      <c r="H249" s="3"/>
      <c r="I249" s="3"/>
      <c r="J249" s="3"/>
      <c r="K249" s="3"/>
      <c r="M249" s="3"/>
    </row>
    <row r="250" spans="5:13" x14ac:dyDescent="0.25">
      <c r="E250" s="3"/>
      <c r="F250" s="3"/>
      <c r="G250" s="3"/>
      <c r="H250" s="3"/>
      <c r="I250" s="3"/>
      <c r="J250" s="3"/>
      <c r="K250" s="3"/>
      <c r="M250" s="3"/>
    </row>
    <row r="251" spans="5:13" x14ac:dyDescent="0.25">
      <c r="E251" s="3"/>
      <c r="F251" s="3"/>
      <c r="G251" s="3"/>
      <c r="H251" s="3"/>
      <c r="I251" s="3"/>
      <c r="J251" s="3"/>
      <c r="K251" s="3"/>
      <c r="M251" s="3"/>
    </row>
    <row r="252" spans="5:13" x14ac:dyDescent="0.25">
      <c r="E252" s="3"/>
      <c r="F252" s="3"/>
      <c r="G252" s="3"/>
      <c r="H252" s="3"/>
      <c r="I252" s="3"/>
      <c r="J252" s="3"/>
      <c r="K252" s="3"/>
      <c r="M252" s="3"/>
    </row>
    <row r="253" spans="5:13" x14ac:dyDescent="0.25">
      <c r="E253" s="3"/>
      <c r="F253" s="3"/>
      <c r="G253" s="3"/>
      <c r="H253" s="3"/>
      <c r="I253" s="3"/>
      <c r="J253" s="3"/>
      <c r="K253" s="3"/>
      <c r="M253" s="3"/>
    </row>
    <row r="254" spans="5:13" x14ac:dyDescent="0.25">
      <c r="E254" s="3"/>
      <c r="F254" s="3"/>
      <c r="G254" s="3"/>
      <c r="H254" s="3"/>
      <c r="I254" s="3"/>
      <c r="J254" s="3"/>
      <c r="K254" s="3"/>
      <c r="M254" s="3"/>
    </row>
    <row r="255" spans="5:13" x14ac:dyDescent="0.25">
      <c r="E255" s="3"/>
      <c r="F255" s="3"/>
      <c r="G255" s="3"/>
      <c r="H255" s="3"/>
      <c r="I255" s="3"/>
      <c r="J255" s="3"/>
      <c r="K255" s="3"/>
      <c r="M255" s="3"/>
    </row>
    <row r="256" spans="5:13" x14ac:dyDescent="0.25">
      <c r="E256" s="3"/>
      <c r="F256" s="3"/>
      <c r="G256" s="3"/>
      <c r="H256" s="3"/>
      <c r="I256" s="3"/>
      <c r="J256" s="3"/>
      <c r="K256" s="3"/>
      <c r="M256" s="3"/>
    </row>
    <row r="257" spans="5:13" x14ac:dyDescent="0.25">
      <c r="E257" s="3"/>
      <c r="F257" s="3"/>
      <c r="G257" s="3"/>
      <c r="H257" s="3"/>
      <c r="I257" s="3"/>
      <c r="J257" s="3"/>
      <c r="K257" s="3"/>
      <c r="M257" s="3"/>
    </row>
    <row r="258" spans="5:13" x14ac:dyDescent="0.25">
      <c r="E258" s="3"/>
      <c r="F258" s="3"/>
      <c r="G258" s="3"/>
      <c r="H258" s="3"/>
      <c r="I258" s="3"/>
      <c r="J258" s="3"/>
      <c r="K258" s="3"/>
      <c r="M258" s="3"/>
    </row>
    <row r="259" spans="5:13" x14ac:dyDescent="0.25">
      <c r="E259" s="3"/>
      <c r="F259" s="3"/>
      <c r="G259" s="3"/>
      <c r="H259" s="3"/>
      <c r="I259" s="3"/>
      <c r="J259" s="3"/>
      <c r="K259" s="3"/>
      <c r="M259" s="3"/>
    </row>
    <row r="260" spans="5:13" x14ac:dyDescent="0.25">
      <c r="E260" s="3"/>
      <c r="F260" s="3"/>
      <c r="G260" s="3"/>
      <c r="H260" s="3"/>
      <c r="I260" s="3"/>
      <c r="J260" s="3"/>
      <c r="K260" s="3"/>
      <c r="M260" s="3"/>
    </row>
    <row r="261" spans="5:13" x14ac:dyDescent="0.25">
      <c r="E261" s="3"/>
      <c r="F261" s="3"/>
      <c r="G261" s="3"/>
      <c r="H261" s="3"/>
      <c r="I261" s="3"/>
      <c r="J261" s="3"/>
      <c r="K261" s="3"/>
      <c r="M261" s="3"/>
    </row>
    <row r="262" spans="5:13" x14ac:dyDescent="0.25">
      <c r="E262" s="3"/>
      <c r="F262" s="3"/>
      <c r="G262" s="3"/>
      <c r="H262" s="3"/>
      <c r="I262" s="3"/>
      <c r="J262" s="3"/>
      <c r="K262" s="3"/>
      <c r="M262" s="3"/>
    </row>
    <row r="263" spans="5:13" x14ac:dyDescent="0.25">
      <c r="E263" s="3"/>
      <c r="F263" s="3"/>
      <c r="G263" s="3"/>
      <c r="H263" s="3"/>
      <c r="I263" s="3"/>
      <c r="J263" s="3"/>
      <c r="K263" s="3"/>
      <c r="M263" s="3"/>
    </row>
    <row r="264" spans="5:13" x14ac:dyDescent="0.25">
      <c r="E264" s="3"/>
      <c r="F264" s="3"/>
      <c r="G264" s="3"/>
      <c r="H264" s="3"/>
      <c r="I264" s="3"/>
      <c r="J264" s="3"/>
      <c r="K264" s="3"/>
      <c r="M264" s="3"/>
    </row>
    <row r="265" spans="5:13" x14ac:dyDescent="0.25">
      <c r="E265" s="3"/>
      <c r="F265" s="3"/>
      <c r="G265" s="3"/>
      <c r="H265" s="3"/>
      <c r="I265" s="3"/>
      <c r="J265" s="3"/>
      <c r="K265" s="3"/>
      <c r="M265" s="3"/>
    </row>
    <row r="266" spans="5:13" x14ac:dyDescent="0.25">
      <c r="E266" s="3"/>
      <c r="F266" s="3"/>
      <c r="G266" s="3"/>
      <c r="H266" s="3"/>
      <c r="I266" s="3"/>
      <c r="J266" s="3"/>
      <c r="K266" s="3"/>
      <c r="M266" s="3"/>
    </row>
    <row r="267" spans="5:13" x14ac:dyDescent="0.25">
      <c r="E267" s="3"/>
      <c r="F267" s="3"/>
      <c r="G267" s="3"/>
      <c r="H267" s="3"/>
      <c r="I267" s="3"/>
      <c r="J267" s="3"/>
      <c r="K267" s="3"/>
      <c r="M267" s="3"/>
    </row>
    <row r="268" spans="5:13" x14ac:dyDescent="0.25">
      <c r="E268" s="3"/>
      <c r="F268" s="3"/>
      <c r="G268" s="3"/>
      <c r="H268" s="3"/>
      <c r="I268" s="3"/>
      <c r="J268" s="3"/>
      <c r="K268" s="3"/>
      <c r="M268" s="3"/>
    </row>
    <row r="269" spans="5:13" x14ac:dyDescent="0.25">
      <c r="E269" s="3"/>
      <c r="F269" s="3"/>
      <c r="G269" s="3"/>
      <c r="H269" s="3"/>
      <c r="I269" s="3"/>
      <c r="J269" s="3"/>
      <c r="K269" s="3"/>
      <c r="M269" s="3"/>
    </row>
    <row r="270" spans="5:13" x14ac:dyDescent="0.25">
      <c r="E270" s="3"/>
      <c r="F270" s="3"/>
      <c r="G270" s="3"/>
      <c r="H270" s="3"/>
      <c r="I270" s="3"/>
      <c r="J270" s="3"/>
      <c r="K270" s="3"/>
      <c r="M270" s="3"/>
    </row>
    <row r="271" spans="5:13" x14ac:dyDescent="0.25">
      <c r="E271" s="3"/>
      <c r="F271" s="3"/>
      <c r="G271" s="3"/>
      <c r="H271" s="3"/>
      <c r="I271" s="3"/>
      <c r="J271" s="3"/>
      <c r="K271" s="3"/>
      <c r="M271" s="3"/>
    </row>
    <row r="272" spans="5:13" x14ac:dyDescent="0.25">
      <c r="E272" s="3"/>
      <c r="F272" s="3"/>
      <c r="G272" s="3"/>
      <c r="H272" s="3"/>
      <c r="I272" s="3"/>
      <c r="J272" s="3"/>
      <c r="K272" s="3"/>
      <c r="M272" s="3"/>
    </row>
    <row r="273" spans="5:13" x14ac:dyDescent="0.25">
      <c r="E273" s="3"/>
      <c r="F273" s="3"/>
      <c r="G273" s="3"/>
      <c r="H273" s="3"/>
      <c r="I273" s="3"/>
      <c r="J273" s="3"/>
      <c r="K273" s="3"/>
      <c r="M273" s="3"/>
    </row>
    <row r="274" spans="5:13" x14ac:dyDescent="0.25">
      <c r="E274" s="3"/>
      <c r="F274" s="3"/>
      <c r="G274" s="3"/>
      <c r="H274" s="3"/>
      <c r="I274" s="3"/>
      <c r="J274" s="3"/>
      <c r="K274" s="3"/>
      <c r="M274" s="3"/>
    </row>
    <row r="275" spans="5:13" x14ac:dyDescent="0.25">
      <c r="E275" s="3"/>
      <c r="F275" s="3"/>
      <c r="G275" s="3"/>
      <c r="H275" s="3"/>
      <c r="I275" s="3"/>
      <c r="J275" s="3"/>
      <c r="K275" s="3"/>
      <c r="M275" s="3"/>
    </row>
    <row r="276" spans="5:13" x14ac:dyDescent="0.25">
      <c r="E276" s="3"/>
      <c r="F276" s="3"/>
      <c r="G276" s="3"/>
      <c r="H276" s="3"/>
      <c r="I276" s="3"/>
      <c r="J276" s="3"/>
      <c r="K276" s="3"/>
      <c r="M276" s="3"/>
    </row>
    <row r="277" spans="5:13" x14ac:dyDescent="0.25">
      <c r="E277" s="3"/>
      <c r="F277" s="3"/>
      <c r="G277" s="3"/>
      <c r="H277" s="3"/>
      <c r="I277" s="3"/>
      <c r="J277" s="3"/>
      <c r="K277" s="3"/>
      <c r="M277" s="3"/>
    </row>
    <row r="278" spans="5:13" x14ac:dyDescent="0.25">
      <c r="E278" s="3"/>
      <c r="F278" s="3"/>
      <c r="G278" s="3"/>
      <c r="H278" s="3"/>
      <c r="I278" s="3"/>
      <c r="J278" s="3"/>
      <c r="K278" s="3"/>
      <c r="M278" s="3"/>
    </row>
    <row r="279" spans="5:13" x14ac:dyDescent="0.25">
      <c r="E279" s="3"/>
      <c r="F279" s="3"/>
      <c r="G279" s="3"/>
      <c r="H279" s="3"/>
      <c r="I279" s="3"/>
      <c r="J279" s="3"/>
      <c r="K279" s="3"/>
      <c r="M279" s="3"/>
    </row>
    <row r="280" spans="5:13" x14ac:dyDescent="0.25">
      <c r="E280" s="3"/>
      <c r="F280" s="3"/>
      <c r="G280" s="3"/>
      <c r="H280" s="3"/>
      <c r="I280" s="3"/>
      <c r="J280" s="3"/>
      <c r="K280" s="3"/>
      <c r="M280" s="3"/>
    </row>
    <row r="281" spans="5:13" x14ac:dyDescent="0.25">
      <c r="E281" s="3"/>
      <c r="F281" s="3"/>
      <c r="G281" s="3"/>
      <c r="H281" s="3"/>
      <c r="I281" s="3"/>
      <c r="J281" s="3"/>
      <c r="K281" s="3"/>
      <c r="M281" s="3"/>
    </row>
    <row r="282" spans="5:13" x14ac:dyDescent="0.25">
      <c r="E282" s="3"/>
      <c r="F282" s="3"/>
      <c r="G282" s="3"/>
      <c r="H282" s="3"/>
      <c r="I282" s="3"/>
      <c r="J282" s="3"/>
      <c r="K282" s="3"/>
      <c r="M282" s="3"/>
    </row>
    <row r="283" spans="5:13" x14ac:dyDescent="0.25">
      <c r="E283" s="3"/>
      <c r="F283" s="3"/>
      <c r="G283" s="3"/>
      <c r="H283" s="3"/>
      <c r="I283" s="3"/>
      <c r="J283" s="3"/>
      <c r="K283" s="3"/>
      <c r="M283" s="3"/>
    </row>
    <row r="284" spans="5:13" x14ac:dyDescent="0.25">
      <c r="E284" s="3"/>
      <c r="F284" s="3"/>
      <c r="G284" s="3"/>
      <c r="H284" s="3"/>
      <c r="I284" s="3"/>
      <c r="J284" s="3"/>
      <c r="K284" s="3"/>
      <c r="M284" s="3"/>
    </row>
    <row r="285" spans="5:13" x14ac:dyDescent="0.25">
      <c r="E285" s="3"/>
      <c r="F285" s="3"/>
      <c r="G285" s="3"/>
      <c r="H285" s="3"/>
      <c r="I285" s="3"/>
      <c r="J285" s="3"/>
      <c r="K285" s="3"/>
      <c r="M285" s="3"/>
    </row>
    <row r="286" spans="5:13" x14ac:dyDescent="0.25">
      <c r="E286" s="3"/>
      <c r="F286" s="3"/>
      <c r="G286" s="3"/>
      <c r="H286" s="3"/>
      <c r="I286" s="3"/>
      <c r="J286" s="3"/>
      <c r="K286" s="3"/>
      <c r="M286" s="3"/>
    </row>
    <row r="287" spans="5:13" x14ac:dyDescent="0.25">
      <c r="E287" s="3"/>
      <c r="F287" s="3"/>
      <c r="G287" s="3"/>
      <c r="H287" s="3"/>
      <c r="I287" s="3"/>
      <c r="J287" s="3"/>
      <c r="K287" s="3"/>
      <c r="M287" s="3"/>
    </row>
    <row r="288" spans="5:13" x14ac:dyDescent="0.25">
      <c r="E288" s="3"/>
      <c r="F288" s="3"/>
      <c r="G288" s="3"/>
      <c r="H288" s="3"/>
      <c r="I288" s="3"/>
      <c r="J288" s="3"/>
      <c r="K288" s="3"/>
      <c r="M288" s="3"/>
    </row>
    <row r="289" spans="5:13" x14ac:dyDescent="0.25">
      <c r="E289" s="3"/>
      <c r="F289" s="3"/>
      <c r="G289" s="3"/>
      <c r="H289" s="3"/>
      <c r="I289" s="3"/>
      <c r="J289" s="3"/>
      <c r="K289" s="3"/>
      <c r="M289" s="3"/>
    </row>
    <row r="290" spans="5:13" x14ac:dyDescent="0.25">
      <c r="E290" s="3"/>
      <c r="F290" s="3"/>
      <c r="G290" s="3"/>
      <c r="H290" s="3"/>
      <c r="I290" s="3"/>
      <c r="J290" s="3"/>
      <c r="K290" s="3"/>
      <c r="M290" s="3"/>
    </row>
    <row r="291" spans="5:13" x14ac:dyDescent="0.25">
      <c r="E291" s="3"/>
      <c r="F291" s="3"/>
      <c r="G291" s="3"/>
      <c r="H291" s="3"/>
      <c r="I291" s="3"/>
      <c r="J291" s="3"/>
      <c r="K291" s="3"/>
      <c r="M291" s="3"/>
    </row>
    <row r="292" spans="5:13" x14ac:dyDescent="0.25">
      <c r="E292" s="3"/>
      <c r="F292" s="3"/>
      <c r="G292" s="3"/>
      <c r="H292" s="3"/>
      <c r="I292" s="3"/>
      <c r="J292" s="3"/>
      <c r="K292" s="3"/>
      <c r="M292" s="3"/>
    </row>
    <row r="293" spans="5:13" x14ac:dyDescent="0.25">
      <c r="E293" s="3"/>
      <c r="F293" s="3"/>
      <c r="G293" s="3"/>
      <c r="H293" s="3"/>
      <c r="I293" s="3"/>
      <c r="J293" s="3"/>
      <c r="K293" s="3"/>
      <c r="M293" s="3"/>
    </row>
    <row r="294" spans="5:13" x14ac:dyDescent="0.25">
      <c r="E294" s="3"/>
      <c r="F294" s="3"/>
      <c r="G294" s="3"/>
      <c r="H294" s="3"/>
      <c r="I294" s="3"/>
      <c r="J294" s="3"/>
      <c r="K294" s="3"/>
      <c r="M294" s="3"/>
    </row>
    <row r="295" spans="5:13" x14ac:dyDescent="0.25">
      <c r="E295" s="3"/>
      <c r="F295" s="3"/>
      <c r="G295" s="3"/>
      <c r="H295" s="3"/>
      <c r="I295" s="3"/>
      <c r="J295" s="3"/>
      <c r="K295" s="3"/>
      <c r="M295" s="3"/>
    </row>
    <row r="296" spans="5:13" x14ac:dyDescent="0.25">
      <c r="E296" s="3"/>
      <c r="F296" s="3"/>
      <c r="G296" s="3"/>
      <c r="H296" s="3"/>
      <c r="I296" s="3"/>
      <c r="J296" s="3"/>
      <c r="K296" s="3"/>
      <c r="M296" s="3"/>
    </row>
    <row r="297" spans="5:13" x14ac:dyDescent="0.25">
      <c r="E297" s="3"/>
      <c r="F297" s="3"/>
      <c r="G297" s="3"/>
      <c r="H297" s="3"/>
      <c r="I297" s="3"/>
      <c r="J297" s="3"/>
      <c r="K297" s="3"/>
      <c r="M297" s="3"/>
    </row>
    <row r="298" spans="5:13" x14ac:dyDescent="0.25">
      <c r="E298" s="3"/>
      <c r="F298" s="3"/>
      <c r="G298" s="3"/>
      <c r="H298" s="3"/>
      <c r="I298" s="3"/>
      <c r="J298" s="3"/>
      <c r="K298" s="3"/>
      <c r="M298" s="3"/>
    </row>
    <row r="299" spans="5:13" x14ac:dyDescent="0.25">
      <c r="E299" s="3"/>
      <c r="F299" s="3"/>
      <c r="G299" s="3"/>
      <c r="H299" s="3"/>
      <c r="I299" s="3"/>
      <c r="J299" s="3"/>
      <c r="K299" s="3"/>
      <c r="M299" s="3"/>
    </row>
    <row r="300" spans="5:13" x14ac:dyDescent="0.25">
      <c r="E300" s="3"/>
      <c r="F300" s="3"/>
      <c r="G300" s="3"/>
      <c r="H300" s="3"/>
      <c r="I300" s="3"/>
      <c r="J300" s="3"/>
      <c r="K300" s="3"/>
      <c r="M300" s="3"/>
    </row>
    <row r="301" spans="5:13" x14ac:dyDescent="0.25">
      <c r="E301" s="3"/>
      <c r="F301" s="3"/>
      <c r="G301" s="3"/>
      <c r="H301" s="3"/>
      <c r="I301" s="3"/>
      <c r="J301" s="3"/>
      <c r="K301" s="3"/>
      <c r="M301" s="3"/>
    </row>
    <row r="302" spans="5:13" x14ac:dyDescent="0.25">
      <c r="E302" s="3"/>
      <c r="F302" s="3"/>
      <c r="G302" s="3"/>
      <c r="H302" s="3"/>
      <c r="I302" s="3"/>
      <c r="J302" s="3"/>
      <c r="K302" s="3"/>
      <c r="M302" s="3"/>
    </row>
    <row r="303" spans="5:13" x14ac:dyDescent="0.25">
      <c r="E303" s="3"/>
      <c r="F303" s="3"/>
      <c r="G303" s="3"/>
      <c r="H303" s="3"/>
      <c r="I303" s="3"/>
      <c r="J303" s="3"/>
      <c r="K303" s="3"/>
      <c r="M303" s="3"/>
    </row>
    <row r="304" spans="5:13" x14ac:dyDescent="0.25">
      <c r="E304" s="3"/>
      <c r="F304" s="3"/>
      <c r="G304" s="3"/>
      <c r="H304" s="3"/>
      <c r="I304" s="3"/>
      <c r="J304" s="3"/>
      <c r="K304" s="3"/>
      <c r="M304" s="3"/>
    </row>
    <row r="305" spans="5:13" x14ac:dyDescent="0.25">
      <c r="E305" s="3"/>
      <c r="F305" s="3"/>
      <c r="G305" s="3"/>
      <c r="H305" s="3"/>
      <c r="I305" s="3"/>
      <c r="J305" s="3"/>
      <c r="K305" s="3"/>
      <c r="M305" s="3"/>
    </row>
    <row r="306" spans="5:13" x14ac:dyDescent="0.25">
      <c r="E306" s="3"/>
      <c r="F306" s="3"/>
      <c r="G306" s="3"/>
      <c r="H306" s="3"/>
      <c r="I306" s="3"/>
      <c r="J306" s="3"/>
      <c r="K306" s="3"/>
      <c r="M306" s="3"/>
    </row>
    <row r="307" spans="5:13" x14ac:dyDescent="0.25">
      <c r="E307" s="3"/>
      <c r="F307" s="3"/>
      <c r="G307" s="3"/>
      <c r="H307" s="3"/>
      <c r="I307" s="3"/>
      <c r="J307" s="3"/>
      <c r="K307" s="3"/>
      <c r="M307" s="3"/>
    </row>
    <row r="308" spans="5:13" x14ac:dyDescent="0.25">
      <c r="E308" s="3"/>
      <c r="F308" s="3"/>
      <c r="G308" s="3"/>
      <c r="H308" s="3"/>
      <c r="I308" s="3"/>
      <c r="J308" s="3"/>
      <c r="K308" s="3"/>
      <c r="M308" s="3"/>
    </row>
    <row r="309" spans="5:13" x14ac:dyDescent="0.25">
      <c r="E309" s="3"/>
      <c r="F309" s="3"/>
      <c r="G309" s="3"/>
      <c r="H309" s="3"/>
      <c r="I309" s="3"/>
      <c r="J309" s="3"/>
      <c r="K309" s="3"/>
      <c r="M309" s="3"/>
    </row>
    <row r="310" spans="5:13" x14ac:dyDescent="0.25">
      <c r="E310" s="3"/>
      <c r="F310" s="3"/>
      <c r="G310" s="3"/>
      <c r="H310" s="3"/>
      <c r="I310" s="3"/>
      <c r="J310" s="3"/>
      <c r="K310" s="3"/>
      <c r="M310" s="3"/>
    </row>
    <row r="311" spans="5:13" x14ac:dyDescent="0.25">
      <c r="E311" s="3"/>
      <c r="F311" s="3"/>
      <c r="G311" s="3"/>
      <c r="H311" s="3"/>
      <c r="I311" s="3"/>
      <c r="J311" s="3"/>
      <c r="K311" s="3"/>
      <c r="M311" s="3"/>
    </row>
    <row r="312" spans="5:13" x14ac:dyDescent="0.25">
      <c r="E312" s="3"/>
      <c r="F312" s="3"/>
      <c r="G312" s="3"/>
      <c r="H312" s="3"/>
      <c r="I312" s="3"/>
      <c r="J312" s="3"/>
      <c r="K312" s="3"/>
      <c r="M312" s="3"/>
    </row>
    <row r="313" spans="5:13" x14ac:dyDescent="0.25">
      <c r="E313" s="3"/>
      <c r="F313" s="3"/>
      <c r="G313" s="3"/>
      <c r="H313" s="3"/>
      <c r="I313" s="3"/>
      <c r="J313" s="3"/>
      <c r="K313" s="3"/>
      <c r="M313" s="3"/>
    </row>
    <row r="314" spans="5:13" x14ac:dyDescent="0.25">
      <c r="E314" s="3"/>
      <c r="F314" s="3"/>
      <c r="G314" s="3"/>
      <c r="H314" s="3"/>
      <c r="I314" s="3"/>
      <c r="J314" s="3"/>
      <c r="K314" s="3"/>
      <c r="M314" s="3"/>
    </row>
    <row r="315" spans="5:13" x14ac:dyDescent="0.25">
      <c r="E315" s="3"/>
      <c r="F315" s="3"/>
      <c r="G315" s="3"/>
      <c r="H315" s="3"/>
      <c r="I315" s="3"/>
      <c r="J315" s="3"/>
      <c r="K315" s="3"/>
      <c r="M315" s="3"/>
    </row>
    <row r="316" spans="5:13" x14ac:dyDescent="0.25">
      <c r="E316" s="3"/>
      <c r="F316" s="3"/>
      <c r="G316" s="3"/>
      <c r="H316" s="3"/>
      <c r="I316" s="3"/>
      <c r="J316" s="3"/>
      <c r="K316" s="3"/>
      <c r="M316" s="3"/>
    </row>
    <row r="317" spans="5:13" x14ac:dyDescent="0.25">
      <c r="E317" s="3"/>
      <c r="F317" s="3"/>
      <c r="G317" s="3"/>
      <c r="H317" s="3"/>
      <c r="I317" s="3"/>
      <c r="J317" s="3"/>
      <c r="K317" s="3"/>
      <c r="M317" s="3"/>
    </row>
    <row r="318" spans="5:13" x14ac:dyDescent="0.25">
      <c r="E318" s="3"/>
      <c r="F318" s="3"/>
      <c r="G318" s="3"/>
      <c r="H318" s="3"/>
      <c r="I318" s="3"/>
      <c r="J318" s="3"/>
      <c r="K318" s="3"/>
      <c r="M318" s="3"/>
    </row>
    <row r="319" spans="5:13" x14ac:dyDescent="0.25">
      <c r="E319" s="3"/>
      <c r="F319" s="3"/>
      <c r="G319" s="3"/>
      <c r="H319" s="3"/>
      <c r="I319" s="3"/>
      <c r="J319" s="3"/>
      <c r="K319" s="3"/>
      <c r="M319" s="3"/>
    </row>
    <row r="320" spans="5:13" x14ac:dyDescent="0.25">
      <c r="E320" s="3"/>
      <c r="F320" s="3"/>
      <c r="G320" s="3"/>
      <c r="H320" s="3"/>
      <c r="I320" s="3"/>
      <c r="J320" s="3"/>
      <c r="K320" s="3"/>
      <c r="M320" s="3"/>
    </row>
    <row r="321" spans="5:13" x14ac:dyDescent="0.25">
      <c r="E321" s="3"/>
      <c r="F321" s="3"/>
      <c r="G321" s="3"/>
      <c r="H321" s="3"/>
      <c r="I321" s="3"/>
      <c r="J321" s="3"/>
      <c r="K321" s="3"/>
      <c r="M321" s="3"/>
    </row>
    <row r="322" spans="5:13" x14ac:dyDescent="0.25">
      <c r="E322" s="3"/>
      <c r="F322" s="3"/>
      <c r="G322" s="3"/>
      <c r="H322" s="3"/>
      <c r="I322" s="3"/>
      <c r="J322" s="3"/>
      <c r="K322" s="3"/>
      <c r="M322" s="3"/>
    </row>
    <row r="323" spans="5:13" x14ac:dyDescent="0.25">
      <c r="E323" s="3"/>
      <c r="F323" s="3"/>
      <c r="G323" s="3"/>
      <c r="H323" s="3"/>
      <c r="I323" s="3"/>
      <c r="J323" s="3"/>
      <c r="K323" s="3"/>
      <c r="M323" s="3"/>
    </row>
    <row r="324" spans="5:13" x14ac:dyDescent="0.25">
      <c r="E324" s="3"/>
      <c r="F324" s="3"/>
      <c r="G324" s="3"/>
      <c r="H324" s="3"/>
      <c r="I324" s="3"/>
      <c r="J324" s="3"/>
      <c r="K324" s="3"/>
      <c r="M324" s="3"/>
    </row>
    <row r="325" spans="5:13" x14ac:dyDescent="0.25">
      <c r="E325" s="3"/>
      <c r="F325" s="3"/>
      <c r="G325" s="3"/>
      <c r="H325" s="3"/>
      <c r="I325" s="3"/>
      <c r="J325" s="3"/>
      <c r="K325" s="3"/>
      <c r="M325" s="3"/>
    </row>
    <row r="326" spans="5:13" x14ac:dyDescent="0.25">
      <c r="E326" s="3"/>
      <c r="F326" s="3"/>
      <c r="G326" s="3"/>
      <c r="H326" s="3"/>
      <c r="I326" s="3"/>
      <c r="J326" s="3"/>
      <c r="K326" s="3"/>
      <c r="M326" s="3"/>
    </row>
    <row r="327" spans="5:13" x14ac:dyDescent="0.25">
      <c r="E327" s="3"/>
      <c r="F327" s="3"/>
      <c r="G327" s="3"/>
      <c r="H327" s="3"/>
      <c r="I327" s="3"/>
      <c r="J327" s="3"/>
      <c r="K327" s="3"/>
      <c r="M327" s="3"/>
    </row>
    <row r="328" spans="5:13" x14ac:dyDescent="0.25">
      <c r="E328" s="3"/>
      <c r="F328" s="3"/>
      <c r="G328" s="3"/>
      <c r="H328" s="3"/>
      <c r="I328" s="3"/>
      <c r="J328" s="3"/>
      <c r="K328" s="3"/>
      <c r="M328" s="3"/>
    </row>
    <row r="329" spans="5:13" x14ac:dyDescent="0.25">
      <c r="E329" s="3"/>
      <c r="F329" s="3"/>
      <c r="G329" s="3"/>
      <c r="H329" s="3"/>
      <c r="I329" s="3"/>
      <c r="J329" s="3"/>
      <c r="K329" s="3"/>
      <c r="M329" s="3"/>
    </row>
    <row r="330" spans="5:13" x14ac:dyDescent="0.25">
      <c r="E330" s="3"/>
      <c r="F330" s="3"/>
      <c r="G330" s="3"/>
      <c r="H330" s="3"/>
      <c r="I330" s="3"/>
      <c r="J330" s="3"/>
      <c r="K330" s="3"/>
      <c r="M330" s="3"/>
    </row>
    <row r="331" spans="5:13" x14ac:dyDescent="0.25">
      <c r="E331" s="3"/>
      <c r="F331" s="3"/>
      <c r="G331" s="3"/>
      <c r="H331" s="3"/>
      <c r="I331" s="3"/>
      <c r="J331" s="3"/>
      <c r="K331" s="3"/>
      <c r="M331" s="3"/>
    </row>
    <row r="332" spans="5:13" x14ac:dyDescent="0.25">
      <c r="E332" s="3"/>
      <c r="F332" s="3"/>
      <c r="G332" s="3"/>
      <c r="H332" s="3"/>
      <c r="I332" s="3"/>
      <c r="J332" s="3"/>
      <c r="K332" s="3"/>
      <c r="M332" s="3"/>
    </row>
    <row r="333" spans="5:13" x14ac:dyDescent="0.25">
      <c r="E333" s="3"/>
      <c r="F333" s="3"/>
      <c r="G333" s="3"/>
      <c r="H333" s="3"/>
      <c r="I333" s="3"/>
      <c r="J333" s="3"/>
      <c r="K333" s="3"/>
      <c r="M333" s="3"/>
    </row>
    <row r="334" spans="5:13" x14ac:dyDescent="0.25">
      <c r="E334" s="3"/>
      <c r="F334" s="3"/>
      <c r="G334" s="3"/>
      <c r="H334" s="3"/>
      <c r="I334" s="3"/>
      <c r="J334" s="3"/>
      <c r="K334" s="3"/>
      <c r="M334" s="3"/>
    </row>
    <row r="335" spans="5:13" x14ac:dyDescent="0.25">
      <c r="E335" s="3"/>
      <c r="F335" s="3"/>
      <c r="G335" s="3"/>
      <c r="H335" s="3"/>
      <c r="I335" s="3"/>
      <c r="J335" s="3"/>
      <c r="K335" s="3"/>
      <c r="M335" s="3"/>
    </row>
    <row r="336" spans="5:13" x14ac:dyDescent="0.25">
      <c r="E336" s="3"/>
      <c r="F336" s="3"/>
      <c r="G336" s="3"/>
      <c r="H336" s="3"/>
      <c r="I336" s="3"/>
      <c r="J336" s="3"/>
      <c r="K336" s="3"/>
      <c r="M336" s="3"/>
    </row>
    <row r="337" spans="5:13" x14ac:dyDescent="0.25">
      <c r="E337" s="3"/>
      <c r="F337" s="3"/>
      <c r="G337" s="3"/>
      <c r="H337" s="3"/>
      <c r="I337" s="3"/>
      <c r="J337" s="3"/>
      <c r="K337" s="3"/>
      <c r="M337" s="3"/>
    </row>
    <row r="338" spans="5:13" x14ac:dyDescent="0.25">
      <c r="E338" s="3"/>
      <c r="F338" s="3"/>
      <c r="G338" s="3"/>
      <c r="H338" s="3"/>
      <c r="I338" s="3"/>
      <c r="J338" s="3"/>
      <c r="K338" s="3"/>
      <c r="M338" s="3"/>
    </row>
    <row r="339" spans="5:13" x14ac:dyDescent="0.25">
      <c r="E339" s="3"/>
      <c r="F339" s="3"/>
      <c r="G339" s="3"/>
      <c r="H339" s="3"/>
      <c r="I339" s="3"/>
      <c r="J339" s="3"/>
      <c r="K339" s="3"/>
      <c r="M339" s="3"/>
    </row>
    <row r="340" spans="5:13" x14ac:dyDescent="0.25">
      <c r="E340" s="3"/>
      <c r="F340" s="3"/>
      <c r="G340" s="3"/>
      <c r="H340" s="3"/>
      <c r="I340" s="3"/>
      <c r="J340" s="3"/>
      <c r="K340" s="3"/>
      <c r="M340" s="3"/>
    </row>
    <row r="341" spans="5:13" x14ac:dyDescent="0.25">
      <c r="E341" s="3"/>
      <c r="F341" s="3"/>
      <c r="G341" s="3"/>
      <c r="H341" s="3"/>
      <c r="I341" s="3"/>
      <c r="J341" s="3"/>
      <c r="K341" s="3"/>
      <c r="M341" s="3"/>
    </row>
    <row r="342" spans="5:13" x14ac:dyDescent="0.25">
      <c r="E342" s="3"/>
      <c r="F342" s="3"/>
      <c r="G342" s="3"/>
      <c r="H342" s="3"/>
      <c r="I342" s="3"/>
      <c r="J342" s="3"/>
      <c r="K342" s="3"/>
      <c r="M342" s="3"/>
    </row>
    <row r="343" spans="5:13" x14ac:dyDescent="0.25">
      <c r="E343" s="3"/>
      <c r="F343" s="3"/>
      <c r="G343" s="3"/>
      <c r="H343" s="3"/>
      <c r="I343" s="3"/>
      <c r="J343" s="3"/>
      <c r="K343" s="3"/>
      <c r="M343" s="3"/>
    </row>
    <row r="344" spans="5:13" x14ac:dyDescent="0.25">
      <c r="E344" s="3"/>
      <c r="F344" s="3"/>
      <c r="G344" s="3"/>
      <c r="H344" s="3"/>
      <c r="I344" s="3"/>
      <c r="J344" s="3"/>
      <c r="K344" s="3"/>
      <c r="M344" s="3"/>
    </row>
    <row r="345" spans="5:13" x14ac:dyDescent="0.25">
      <c r="E345" s="3"/>
      <c r="F345" s="3"/>
      <c r="G345" s="3"/>
      <c r="H345" s="3"/>
      <c r="I345" s="3"/>
      <c r="J345" s="3"/>
      <c r="K345" s="3"/>
      <c r="M345" s="3"/>
    </row>
    <row r="346" spans="5:13" x14ac:dyDescent="0.25">
      <c r="E346" s="3"/>
      <c r="F346" s="3"/>
      <c r="G346" s="3"/>
      <c r="H346" s="3"/>
      <c r="I346" s="3"/>
      <c r="J346" s="3"/>
      <c r="K346" s="3"/>
      <c r="M346" s="3"/>
    </row>
  </sheetData>
  <mergeCells count="2">
    <mergeCell ref="A1:M1"/>
    <mergeCell ref="A2:M2"/>
  </mergeCells>
  <printOptions horizontalCentered="1" verticalCentered="1"/>
  <pageMargins left="0.17" right="0.17" top="0.32" bottom="0.24" header="0.17" footer="0.17"/>
  <pageSetup scale="80" orientation="portrait" r:id="rId1"/>
  <headerFooter>
    <oddHeader>&amp;R&amp;"-,Bold"&amp;K000000Board Approved 06/19/2023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D082F-0FDE-4109-97EC-42FCB23C42C4}">
  <dimension ref="B1:AA25"/>
  <sheetViews>
    <sheetView workbookViewId="0"/>
  </sheetViews>
  <sheetFormatPr defaultRowHeight="15" x14ac:dyDescent="0.25"/>
  <cols>
    <col min="3" max="3" width="30" bestFit="1" customWidth="1"/>
    <col min="4" max="4" width="14.5703125" style="37" bestFit="1" customWidth="1"/>
    <col min="6" max="6" width="14.85546875" customWidth="1"/>
    <col min="7" max="7" width="12.42578125" style="37" bestFit="1" customWidth="1"/>
    <col min="8" max="9" width="11.140625" style="37" bestFit="1" customWidth="1"/>
    <col min="10" max="11" width="12.5703125" style="37" bestFit="1" customWidth="1"/>
    <col min="12" max="12" width="10.140625" style="37" bestFit="1" customWidth="1"/>
    <col min="13" max="14" width="11.140625" style="37" bestFit="1" customWidth="1"/>
    <col min="15" max="15" width="10.140625" style="37" bestFit="1" customWidth="1"/>
    <col min="16" max="16" width="11.140625" style="37" bestFit="1" customWidth="1"/>
    <col min="17" max="27" width="8.7109375" style="37"/>
  </cols>
  <sheetData>
    <row r="1" spans="2:16" x14ac:dyDescent="0.25">
      <c r="G1" s="37" t="s">
        <v>65</v>
      </c>
      <c r="H1" s="37" t="s">
        <v>66</v>
      </c>
      <c r="I1" s="37" t="s">
        <v>67</v>
      </c>
      <c r="J1" s="37" t="s">
        <v>68</v>
      </c>
      <c r="K1" s="37" t="s">
        <v>69</v>
      </c>
      <c r="L1" s="37" t="s">
        <v>70</v>
      </c>
      <c r="M1" s="37" t="s">
        <v>71</v>
      </c>
      <c r="N1" s="37" t="s">
        <v>72</v>
      </c>
      <c r="O1" s="37" t="s">
        <v>73</v>
      </c>
      <c r="P1" s="37" t="s">
        <v>74</v>
      </c>
    </row>
    <row r="2" spans="2:16" x14ac:dyDescent="0.25">
      <c r="B2">
        <v>11</v>
      </c>
      <c r="C2" t="s">
        <v>7</v>
      </c>
      <c r="D2" s="37">
        <v>54276189</v>
      </c>
      <c r="F2" s="15">
        <f>SUM(G2:P2)+D2</f>
        <v>56966359</v>
      </c>
      <c r="I2" s="37">
        <v>460000</v>
      </c>
      <c r="J2" s="37">
        <f>35000+35000+65000+35000+88000+75000-14400+10000+3500+7000+19600+65000+4000</f>
        <v>427700</v>
      </c>
      <c r="K2" s="37">
        <v>1617470</v>
      </c>
      <c r="O2" s="37">
        <v>65000</v>
      </c>
      <c r="P2" s="37">
        <v>120000</v>
      </c>
    </row>
    <row r="3" spans="2:16" x14ac:dyDescent="0.25">
      <c r="B3">
        <v>12</v>
      </c>
      <c r="C3" t="s">
        <v>8</v>
      </c>
      <c r="D3" s="37">
        <v>1013624</v>
      </c>
      <c r="F3" s="15">
        <f t="shared" ref="F3:F22" si="0">SUM(G3:P3)+D3</f>
        <v>1130251</v>
      </c>
      <c r="K3" s="37">
        <v>29627</v>
      </c>
      <c r="L3" s="37">
        <v>47000</v>
      </c>
      <c r="M3" s="37">
        <v>40000</v>
      </c>
    </row>
    <row r="4" spans="2:16" x14ac:dyDescent="0.25">
      <c r="B4">
        <v>13</v>
      </c>
      <c r="C4" t="s">
        <v>42</v>
      </c>
      <c r="D4" s="37">
        <f>3360318-315000</f>
        <v>3045318</v>
      </c>
      <c r="F4" s="15">
        <f t="shared" si="0"/>
        <v>3108802</v>
      </c>
      <c r="K4" s="37">
        <v>63484</v>
      </c>
    </row>
    <row r="5" spans="2:16" x14ac:dyDescent="0.25">
      <c r="B5">
        <v>21</v>
      </c>
      <c r="C5" t="s">
        <v>9</v>
      </c>
      <c r="D5" s="37">
        <v>1513001</v>
      </c>
      <c r="F5" s="15">
        <f t="shared" si="0"/>
        <v>1556707</v>
      </c>
      <c r="K5" s="37">
        <v>43706</v>
      </c>
    </row>
    <row r="6" spans="2:16" x14ac:dyDescent="0.25">
      <c r="B6">
        <v>23</v>
      </c>
      <c r="C6" t="s">
        <v>10</v>
      </c>
      <c r="D6" s="37">
        <v>5415561</v>
      </c>
      <c r="F6" s="15">
        <f t="shared" si="0"/>
        <v>5741986</v>
      </c>
      <c r="J6" s="37">
        <f>95000+75000-4500</f>
        <v>165500</v>
      </c>
      <c r="K6" s="37">
        <v>160925</v>
      </c>
    </row>
    <row r="7" spans="2:16" x14ac:dyDescent="0.25">
      <c r="B7">
        <v>31</v>
      </c>
      <c r="C7" t="s">
        <v>11</v>
      </c>
      <c r="D7" s="37">
        <v>3999984</v>
      </c>
      <c r="F7" s="15">
        <f t="shared" si="0"/>
        <v>4074378</v>
      </c>
      <c r="J7" s="37">
        <f>10000+25000-80000</f>
        <v>-45000</v>
      </c>
      <c r="K7" s="37">
        <v>119394</v>
      </c>
    </row>
    <row r="8" spans="2:16" x14ac:dyDescent="0.25">
      <c r="B8">
        <v>33</v>
      </c>
      <c r="C8" t="s">
        <v>12</v>
      </c>
      <c r="D8" s="37">
        <v>1056825</v>
      </c>
      <c r="F8" s="15">
        <f t="shared" si="0"/>
        <v>1087670</v>
      </c>
      <c r="K8" s="37">
        <v>30845</v>
      </c>
    </row>
    <row r="9" spans="2:16" x14ac:dyDescent="0.25">
      <c r="B9">
        <v>34</v>
      </c>
      <c r="C9" t="s">
        <v>13</v>
      </c>
      <c r="D9" s="37">
        <v>3120617</v>
      </c>
      <c r="F9" s="15">
        <f t="shared" si="0"/>
        <v>3194577</v>
      </c>
      <c r="K9" s="37">
        <v>73960</v>
      </c>
    </row>
    <row r="10" spans="2:16" x14ac:dyDescent="0.25">
      <c r="B10">
        <v>35</v>
      </c>
      <c r="C10" t="s">
        <v>14</v>
      </c>
      <c r="D10" s="37">
        <v>76721</v>
      </c>
      <c r="F10" s="15">
        <f t="shared" si="0"/>
        <v>78936</v>
      </c>
      <c r="K10" s="37">
        <v>2215</v>
      </c>
    </row>
    <row r="11" spans="2:16" x14ac:dyDescent="0.25">
      <c r="B11">
        <v>36</v>
      </c>
      <c r="C11" t="s">
        <v>15</v>
      </c>
      <c r="D11" s="37">
        <v>2940762</v>
      </c>
      <c r="F11" s="15">
        <f t="shared" si="0"/>
        <v>2996082</v>
      </c>
      <c r="K11" s="37">
        <v>55320</v>
      </c>
    </row>
    <row r="12" spans="2:16" x14ac:dyDescent="0.25">
      <c r="B12">
        <v>41</v>
      </c>
      <c r="C12" t="s">
        <v>16</v>
      </c>
      <c r="D12" s="37">
        <v>4033323</v>
      </c>
      <c r="F12" s="15">
        <f t="shared" si="0"/>
        <v>4130541</v>
      </c>
      <c r="K12" s="37">
        <v>97218</v>
      </c>
    </row>
    <row r="13" spans="2:16" x14ac:dyDescent="0.25">
      <c r="B13">
        <v>51</v>
      </c>
      <c r="C13" t="s">
        <v>17</v>
      </c>
      <c r="D13" s="37">
        <v>9957799</v>
      </c>
      <c r="F13" s="15">
        <f t="shared" si="0"/>
        <v>10236399</v>
      </c>
      <c r="J13" s="37">
        <f>25000+25000</f>
        <v>50000</v>
      </c>
      <c r="K13" s="37">
        <v>163600</v>
      </c>
      <c r="M13" s="37">
        <v>65000</v>
      </c>
    </row>
    <row r="14" spans="2:16" x14ac:dyDescent="0.25">
      <c r="B14">
        <v>52</v>
      </c>
      <c r="C14" t="s">
        <v>20</v>
      </c>
      <c r="D14" s="37">
        <v>1947619</v>
      </c>
      <c r="F14" s="15">
        <f t="shared" si="0"/>
        <v>1974094</v>
      </c>
      <c r="G14" s="37">
        <v>-300000</v>
      </c>
      <c r="J14" s="37">
        <f>175000+70000+70000</f>
        <v>315000</v>
      </c>
      <c r="K14" s="37">
        <v>11475</v>
      </c>
    </row>
    <row r="15" spans="2:16" x14ac:dyDescent="0.25">
      <c r="B15">
        <v>53</v>
      </c>
      <c r="C15" t="s">
        <v>18</v>
      </c>
      <c r="D15" s="37">
        <v>2532456</v>
      </c>
      <c r="F15" s="15">
        <f t="shared" si="0"/>
        <v>2680717</v>
      </c>
      <c r="J15" s="37">
        <v>105000</v>
      </c>
      <c r="K15" s="37">
        <v>43261</v>
      </c>
    </row>
    <row r="16" spans="2:16" x14ac:dyDescent="0.25">
      <c r="B16">
        <v>61</v>
      </c>
      <c r="C16" t="s">
        <v>19</v>
      </c>
      <c r="D16" s="37">
        <v>45610</v>
      </c>
      <c r="F16" s="15">
        <f t="shared" si="0"/>
        <v>45610</v>
      </c>
    </row>
    <row r="17" spans="2:16" x14ac:dyDescent="0.25">
      <c r="B17">
        <v>71</v>
      </c>
      <c r="C17" t="s">
        <v>21</v>
      </c>
      <c r="D17" s="37">
        <v>286110</v>
      </c>
      <c r="F17" s="15">
        <f t="shared" si="0"/>
        <v>286110</v>
      </c>
    </row>
    <row r="18" spans="2:16" x14ac:dyDescent="0.25">
      <c r="B18">
        <v>81</v>
      </c>
      <c r="C18" t="s">
        <v>22</v>
      </c>
      <c r="D18" s="37">
        <v>0</v>
      </c>
      <c r="F18" s="15">
        <f t="shared" si="0"/>
        <v>0</v>
      </c>
    </row>
    <row r="19" spans="2:16" x14ac:dyDescent="0.25">
      <c r="B19">
        <v>91</v>
      </c>
      <c r="C19" t="s">
        <v>23</v>
      </c>
      <c r="D19" s="37">
        <v>8694850</v>
      </c>
      <c r="F19" s="15">
        <f t="shared" si="0"/>
        <v>9381818</v>
      </c>
      <c r="H19" s="37">
        <f>9381818-8694850</f>
        <v>686968</v>
      </c>
    </row>
    <row r="20" spans="2:16" x14ac:dyDescent="0.25">
      <c r="B20">
        <v>93</v>
      </c>
      <c r="C20" t="s">
        <v>49</v>
      </c>
      <c r="D20" s="37">
        <v>0</v>
      </c>
      <c r="F20" s="15">
        <f t="shared" si="0"/>
        <v>0</v>
      </c>
    </row>
    <row r="21" spans="2:16" x14ac:dyDescent="0.25">
      <c r="B21">
        <v>99</v>
      </c>
      <c r="C21" t="s">
        <v>24</v>
      </c>
      <c r="D21" s="37">
        <v>990000</v>
      </c>
      <c r="F21" s="15">
        <f t="shared" si="0"/>
        <v>1090000</v>
      </c>
      <c r="N21" s="37">
        <v>100000</v>
      </c>
    </row>
    <row r="22" spans="2:16" x14ac:dyDescent="0.25">
      <c r="B22" t="s">
        <v>64</v>
      </c>
      <c r="C22" t="s">
        <v>50</v>
      </c>
      <c r="D22" s="37">
        <v>0</v>
      </c>
      <c r="F22" s="15">
        <f t="shared" si="0"/>
        <v>0</v>
      </c>
    </row>
    <row r="23" spans="2:16" x14ac:dyDescent="0.25">
      <c r="D23" s="37">
        <f>SUM(D2:D22)</f>
        <v>104946369</v>
      </c>
      <c r="F23" s="15">
        <f>SUM(F2:F22)</f>
        <v>109761037</v>
      </c>
      <c r="G23" s="37">
        <f>SUM(G2:G22)</f>
        <v>-300000</v>
      </c>
      <c r="H23" s="37">
        <f t="shared" ref="H23:J23" si="1">SUM(H2:H22)</f>
        <v>686968</v>
      </c>
      <c r="I23" s="37">
        <f t="shared" si="1"/>
        <v>460000</v>
      </c>
      <c r="J23" s="37">
        <f t="shared" si="1"/>
        <v>1018200</v>
      </c>
      <c r="K23" s="37">
        <f t="shared" ref="K23" si="2">SUM(K2:K22)</f>
        <v>2512500</v>
      </c>
      <c r="L23" s="37">
        <f t="shared" ref="L23" si="3">SUM(L2:L22)</f>
        <v>47000</v>
      </c>
      <c r="M23" s="37">
        <f t="shared" ref="M23" si="4">SUM(M2:M22)</f>
        <v>105000</v>
      </c>
      <c r="N23" s="37">
        <f t="shared" ref="N23" si="5">SUM(N2:N22)</f>
        <v>100000</v>
      </c>
      <c r="O23" s="37">
        <f t="shared" ref="O23" si="6">SUM(O2:O22)</f>
        <v>65000</v>
      </c>
      <c r="P23" s="37">
        <f t="shared" ref="P23" si="7">SUM(P2:P22)</f>
        <v>120000</v>
      </c>
    </row>
    <row r="25" spans="2:16" x14ac:dyDescent="0.25">
      <c r="J25" s="37">
        <f>1018200-J23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ADOPTED BUDGET</vt:lpstr>
      <vt:lpstr>199 Comparison</vt:lpstr>
      <vt:lpstr>240 Comparison</vt:lpstr>
      <vt:lpstr>599 Comparison</vt:lpstr>
      <vt:lpstr>worksheet</vt:lpstr>
    </vt:vector>
  </TitlesOfParts>
  <Company>Boerne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Grill, Latisha</dc:creator>
  <cp:lastModifiedBy>America Jones</cp:lastModifiedBy>
  <cp:lastPrinted>2023-06-21T14:36:41Z</cp:lastPrinted>
  <dcterms:created xsi:type="dcterms:W3CDTF">2016-06-15T13:26:27Z</dcterms:created>
  <dcterms:modified xsi:type="dcterms:W3CDTF">2023-06-21T15:23:58Z</dcterms:modified>
</cp:coreProperties>
</file>